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0995"/>
  </bookViews>
  <sheets>
    <sheet name="СКП" sheetId="1" r:id="rId1"/>
    <sheet name="Проф.гр, Диабет и ССЗ" sheetId="37" r:id="rId2"/>
    <sheet name="Спецпрог" sheetId="8" r:id="rId3"/>
    <sheet name="Detox,Презид." sheetId="23" r:id="rId4"/>
    <sheet name="SPA" sheetId="10" r:id="rId5"/>
    <sheet name="ЖКТ, Антистресс" sheetId="35" r:id="rId6"/>
    <sheet name="Суставы, Улучшение сна и памяти" sheetId="36" r:id="rId7"/>
    <sheet name="Позвоночник,Эксклюзив" sheetId="34" r:id="rId8"/>
    <sheet name="Детская_Гастроэнерология" sheetId="12" r:id="rId9"/>
    <sheet name="ОЗП3" sheetId="13" r:id="rId10"/>
    <sheet name="ОЗП2" sheetId="14" r:id="rId11"/>
    <sheet name="ОЗП1" sheetId="15" r:id="rId12"/>
    <sheet name="ГОСТЗ" sheetId="17" r:id="rId13"/>
    <sheet name="ГОСТ" sheetId="18" r:id="rId14"/>
    <sheet name="Почасовая" sheetId="19" r:id="rId15"/>
    <sheet name="ГОСТ0.5" sheetId="20" r:id="rId16"/>
  </sheets>
  <externalReferences>
    <externalReference r:id="rId17"/>
  </externalReferences>
  <definedNames>
    <definedName name="_xlnm.Print_Area" localSheetId="3">'Detox,Презид.'!$A$1:$Q$31</definedName>
    <definedName name="_xlnm.Print_Area" localSheetId="4">SPA!$A$1:$Q$32</definedName>
    <definedName name="_xlnm.Print_Area" localSheetId="13">ГОСТ!$A$1:$Q$36</definedName>
    <definedName name="_xlnm.Print_Area" localSheetId="15">ГОСТ0.5!$A$1:$Q$33</definedName>
    <definedName name="_xlnm.Print_Area" localSheetId="12">ГОСТЗ!$A$1:$Q$36</definedName>
    <definedName name="_xlnm.Print_Area" localSheetId="8">Детская_Гастроэнерология!$A$1:$J$30</definedName>
    <definedName name="_xlnm.Print_Area" localSheetId="5">'ЖКТ, Антистресс'!$A$1:$Q$31</definedName>
    <definedName name="_xlnm.Print_Area" localSheetId="11">ОЗП1!$A$1:$Q$36</definedName>
    <definedName name="_xlnm.Print_Area" localSheetId="10">ОЗП2!$A$1:$Q$33</definedName>
    <definedName name="_xlnm.Print_Area" localSheetId="9">ОЗП3!$A$1:$Q$36</definedName>
    <definedName name="_xlnm.Print_Area" localSheetId="7">'Позвоночник,Эксклюзив'!$A$1:$Q$34</definedName>
    <definedName name="_xlnm.Print_Area" localSheetId="14">Почасовая!$A$1:$N$33</definedName>
    <definedName name="_xlnm.Print_Area" localSheetId="1">'Проф.гр, Диабет и ССЗ'!$A$1:$R$33</definedName>
    <definedName name="_xlnm.Print_Area" localSheetId="0">СКП!$A$1:$Q$31</definedName>
    <definedName name="_xlnm.Print_Area" localSheetId="2">Спецпрог!$A$1:$Q$32</definedName>
    <definedName name="_xlnm.Print_Area" localSheetId="6">'Суставы, Улучшение сна и памяти'!$A$1:$Q$34</definedName>
  </definedNames>
  <calcPr calcId="124519"/>
  <fileRecoveryPr repairLoad="1"/>
</workbook>
</file>

<file path=xl/calcChain.xml><?xml version="1.0" encoding="utf-8"?>
<calcChain xmlns="http://schemas.openxmlformats.org/spreadsheetml/2006/main">
  <c r="C6" i="8"/>
  <c r="F6"/>
  <c r="I6"/>
  <c r="L6"/>
  <c r="O6"/>
  <c r="O12"/>
  <c r="P12"/>
  <c r="P13"/>
  <c r="O13"/>
  <c r="O14"/>
  <c r="P14"/>
  <c r="O15"/>
  <c r="P15"/>
  <c r="C11" i="18" l="1"/>
  <c r="F11"/>
  <c r="I11"/>
  <c r="D10"/>
  <c r="G10"/>
  <c r="J10"/>
  <c r="D10" i="17"/>
  <c r="G10"/>
  <c r="J10"/>
  <c r="C7" i="37" l="1"/>
  <c r="O30" l="1"/>
  <c r="O29"/>
  <c r="O28"/>
  <c r="O27"/>
  <c r="O26"/>
  <c r="O25"/>
  <c r="O24"/>
  <c r="O23"/>
  <c r="O22"/>
  <c r="O21"/>
  <c r="O20"/>
  <c r="O19"/>
  <c r="O18"/>
  <c r="O17"/>
  <c r="O16"/>
  <c r="O15"/>
  <c r="O14"/>
  <c r="O13"/>
  <c r="O7"/>
  <c r="L7"/>
  <c r="I7"/>
  <c r="F7"/>
  <c r="P17" l="1"/>
  <c r="Q17" s="1"/>
  <c r="P19"/>
  <c r="Q19" s="1"/>
  <c r="P24"/>
  <c r="Q24" s="1"/>
  <c r="P23"/>
  <c r="Q23" s="1"/>
  <c r="P30"/>
  <c r="Q30" s="1"/>
  <c r="P20"/>
  <c r="Q20" s="1"/>
  <c r="P21"/>
  <c r="Q21" s="1"/>
  <c r="P27"/>
  <c r="Q27" s="1"/>
  <c r="P28"/>
  <c r="Q28" s="1"/>
  <c r="P26"/>
  <c r="Q26" s="1"/>
  <c r="P18"/>
  <c r="Q18" s="1"/>
  <c r="P22"/>
  <c r="Q22" s="1"/>
  <c r="P29"/>
  <c r="Q29" s="1"/>
  <c r="P13"/>
  <c r="P14"/>
  <c r="P15"/>
  <c r="P16"/>
  <c r="P25"/>
  <c r="O6" i="36"/>
  <c r="L6"/>
  <c r="I6"/>
  <c r="F6"/>
  <c r="C6"/>
  <c r="P16" l="1"/>
  <c r="Q16" s="1"/>
  <c r="P22"/>
  <c r="Q22" s="1"/>
  <c r="P29"/>
  <c r="Q29" s="1"/>
  <c r="P19"/>
  <c r="Q19" s="1"/>
  <c r="P20"/>
  <c r="Q20" s="1"/>
  <c r="P26"/>
  <c r="Q26" s="1"/>
  <c r="P27"/>
  <c r="Q27" s="1"/>
  <c r="P23"/>
  <c r="Q23" s="1"/>
  <c r="P18"/>
  <c r="Q18" s="1"/>
  <c r="P25"/>
  <c r="Q25" s="1"/>
  <c r="P17"/>
  <c r="Q17" s="1"/>
  <c r="P21"/>
  <c r="Q21" s="1"/>
  <c r="P28"/>
  <c r="Q28" s="1"/>
  <c r="P12"/>
  <c r="P13"/>
  <c r="P14"/>
  <c r="P15"/>
  <c r="P24"/>
  <c r="O14" i="1"/>
  <c r="O16"/>
  <c r="O18"/>
  <c r="O20"/>
  <c r="O22"/>
  <c r="O23"/>
  <c r="O24"/>
  <c r="O26"/>
  <c r="O28"/>
  <c r="O12"/>
  <c r="O29"/>
  <c r="O27"/>
  <c r="O25"/>
  <c r="O21"/>
  <c r="O19"/>
  <c r="O17"/>
  <c r="O15"/>
  <c r="O13"/>
  <c r="O6" i="20" l="1"/>
  <c r="O6" i="18"/>
  <c r="L6"/>
  <c r="I6"/>
  <c r="F6"/>
  <c r="C6"/>
  <c r="O6" i="17"/>
  <c r="L6"/>
  <c r="I6"/>
  <c r="F6"/>
  <c r="C6"/>
  <c r="O6" i="15"/>
  <c r="L6"/>
  <c r="I6"/>
  <c r="F6"/>
  <c r="C6"/>
  <c r="O6" i="14"/>
  <c r="L6"/>
  <c r="I6"/>
  <c r="F6"/>
  <c r="C6"/>
  <c r="O6" i="13"/>
  <c r="L6"/>
  <c r="I6"/>
  <c r="F6"/>
  <c r="C6"/>
  <c r="O6" i="34"/>
  <c r="L6"/>
  <c r="I6"/>
  <c r="F6"/>
  <c r="C6"/>
  <c r="O6" i="35"/>
  <c r="L6"/>
  <c r="I6"/>
  <c r="F6"/>
  <c r="C6"/>
  <c r="O6" i="10"/>
  <c r="L6"/>
  <c r="I6"/>
  <c r="F6"/>
  <c r="C6"/>
  <c r="O6" i="23"/>
  <c r="L6"/>
  <c r="I6"/>
  <c r="F6"/>
  <c r="C6"/>
  <c r="P29" i="1" l="1"/>
  <c r="P28"/>
  <c r="P27"/>
  <c r="P26"/>
  <c r="P25"/>
  <c r="P24"/>
  <c r="P23"/>
  <c r="P22"/>
  <c r="P21"/>
  <c r="P20"/>
  <c r="P19"/>
  <c r="P18"/>
  <c r="P17"/>
  <c r="P16"/>
  <c r="P16" i="17" s="1"/>
  <c r="P15" i="1"/>
  <c r="P14"/>
  <c r="P13"/>
  <c r="P12"/>
  <c r="Q29" i="20" l="1"/>
  <c r="Q28"/>
  <c r="Q26"/>
  <c r="Q25"/>
  <c r="Q23"/>
  <c r="Q22"/>
  <c r="Q21"/>
  <c r="Q20"/>
  <c r="Q19"/>
  <c r="Q18"/>
  <c r="Q17"/>
  <c r="Q16"/>
  <c r="P29" i="17"/>
  <c r="P28"/>
  <c r="P27"/>
  <c r="P26"/>
  <c r="P25"/>
  <c r="P24"/>
  <c r="P23"/>
  <c r="P22"/>
  <c r="P21"/>
  <c r="Q21" s="1"/>
  <c r="P20"/>
  <c r="P19"/>
  <c r="P18"/>
  <c r="P17"/>
  <c r="P15"/>
  <c r="P14"/>
  <c r="P13"/>
  <c r="P12"/>
  <c r="Q17" l="1"/>
  <c r="Q16"/>
  <c r="Q20"/>
  <c r="Q27"/>
  <c r="Q28"/>
  <c r="Q19"/>
  <c r="Q23"/>
  <c r="Q26"/>
  <c r="Q18"/>
  <c r="Q22"/>
  <c r="Q25"/>
  <c r="Q29"/>
  <c r="J12" i="19" l="1"/>
  <c r="C18" l="1"/>
  <c r="D18"/>
  <c r="M13"/>
  <c r="L13" l="1"/>
  <c r="G14"/>
  <c r="J13"/>
  <c r="D13"/>
  <c r="D14"/>
  <c r="J14"/>
  <c r="M14" l="1"/>
  <c r="I14"/>
  <c r="I13"/>
  <c r="F14"/>
  <c r="C14"/>
  <c r="C13"/>
  <c r="G13"/>
  <c r="L14" l="1"/>
  <c r="F13"/>
  <c r="E18" l="1"/>
  <c r="J18" l="1"/>
  <c r="G18"/>
  <c r="F18" l="1"/>
  <c r="K18"/>
  <c r="H18"/>
  <c r="I18"/>
  <c r="J15"/>
  <c r="M15"/>
  <c r="D17" l="1"/>
  <c r="C17"/>
  <c r="D15"/>
  <c r="J17"/>
  <c r="J19"/>
  <c r="J22"/>
  <c r="G15"/>
  <c r="D22"/>
  <c r="G17"/>
  <c r="G22"/>
  <c r="D19"/>
  <c r="L15"/>
  <c r="I15"/>
  <c r="G19"/>
  <c r="F22" l="1"/>
  <c r="E19"/>
  <c r="K22"/>
  <c r="E17"/>
  <c r="K17"/>
  <c r="H17"/>
  <c r="E22"/>
  <c r="C22"/>
  <c r="F17"/>
  <c r="C15"/>
  <c r="I22"/>
  <c r="I17"/>
  <c r="F15"/>
  <c r="H22"/>
  <c r="I19"/>
  <c r="K19"/>
  <c r="C19"/>
  <c r="H19"/>
  <c r="F19"/>
  <c r="J29" l="1"/>
  <c r="D24" l="1"/>
  <c r="G12"/>
  <c r="D23"/>
  <c r="D21"/>
  <c r="D20"/>
  <c r="J23"/>
  <c r="J16"/>
  <c r="G20"/>
  <c r="J20"/>
  <c r="D29"/>
  <c r="D16"/>
  <c r="G25"/>
  <c r="G29"/>
  <c r="J26"/>
  <c r="J24"/>
  <c r="G21"/>
  <c r="J25"/>
  <c r="G23"/>
  <c r="J21"/>
  <c r="D12"/>
  <c r="M28"/>
  <c r="G26"/>
  <c r="M12"/>
  <c r="N28"/>
  <c r="M16"/>
  <c r="D25"/>
  <c r="D26"/>
  <c r="G24"/>
  <c r="G16"/>
  <c r="G28"/>
  <c r="J28"/>
  <c r="D28"/>
  <c r="M29" l="1"/>
  <c r="I26"/>
  <c r="H21"/>
  <c r="C12"/>
  <c r="K25"/>
  <c r="C20"/>
  <c r="L28"/>
  <c r="I16"/>
  <c r="L29"/>
  <c r="C21"/>
  <c r="K16"/>
  <c r="F20"/>
  <c r="K21"/>
  <c r="I21"/>
  <c r="E16"/>
  <c r="F25"/>
  <c r="H20"/>
  <c r="F23"/>
  <c r="C16"/>
  <c r="K20"/>
  <c r="E20"/>
  <c r="E29"/>
  <c r="K26"/>
  <c r="I23"/>
  <c r="I12"/>
  <c r="H26"/>
  <c r="I24"/>
  <c r="C24"/>
  <c r="K29"/>
  <c r="H29"/>
  <c r="I25"/>
  <c r="E21"/>
  <c r="I20"/>
  <c r="I29"/>
  <c r="F29"/>
  <c r="C23"/>
  <c r="F12"/>
  <c r="L12"/>
  <c r="C29"/>
  <c r="E23"/>
  <c r="H23"/>
  <c r="H25"/>
  <c r="K23"/>
  <c r="F21"/>
  <c r="F26"/>
  <c r="N16"/>
  <c r="L16"/>
  <c r="C28"/>
  <c r="C25"/>
  <c r="E28"/>
  <c r="H16"/>
  <c r="E25"/>
  <c r="C26"/>
  <c r="F16"/>
  <c r="I28"/>
  <c r="E26"/>
  <c r="F28"/>
  <c r="H28"/>
  <c r="F24"/>
  <c r="K28"/>
  <c r="N29" l="1"/>
  <c r="M17"/>
  <c r="O12" i="23"/>
  <c r="P12" s="1"/>
  <c r="L17" i="19" l="1"/>
  <c r="N17"/>
  <c r="O29" i="17"/>
  <c r="O28"/>
  <c r="O27"/>
  <c r="O26"/>
  <c r="O25"/>
  <c r="O24"/>
  <c r="O23"/>
  <c r="O22"/>
  <c r="O21"/>
  <c r="O20"/>
  <c r="O19"/>
  <c r="O18"/>
  <c r="O17"/>
  <c r="O16"/>
  <c r="O15"/>
  <c r="O14"/>
  <c r="O13"/>
  <c r="O12"/>
  <c r="O27" i="15"/>
  <c r="P27" s="1"/>
  <c r="Q27" s="1"/>
  <c r="O26"/>
  <c r="P26" s="1"/>
  <c r="Q26" s="1"/>
  <c r="O24"/>
  <c r="P24" s="1"/>
  <c r="O23"/>
  <c r="P23" s="1"/>
  <c r="Q23" s="1"/>
  <c r="O20"/>
  <c r="P20" s="1"/>
  <c r="Q20" s="1"/>
  <c r="O19"/>
  <c r="P19" s="1"/>
  <c r="Q19" s="1"/>
  <c r="O18"/>
  <c r="P18" s="1"/>
  <c r="Q18" s="1"/>
  <c r="O16"/>
  <c r="P16" s="1"/>
  <c r="Q16" s="1"/>
  <c r="O15"/>
  <c r="P15" s="1"/>
  <c r="O14"/>
  <c r="P14" s="1"/>
  <c r="O13"/>
  <c r="P13" s="1"/>
  <c r="O12"/>
  <c r="P12" s="1"/>
  <c r="O29" i="14"/>
  <c r="P29" s="1"/>
  <c r="Q29" s="1"/>
  <c r="O25"/>
  <c r="P25" s="1"/>
  <c r="Q25" s="1"/>
  <c r="O24"/>
  <c r="P24" s="1"/>
  <c r="O23"/>
  <c r="P23" s="1"/>
  <c r="Q23" s="1"/>
  <c r="O22"/>
  <c r="P22" s="1"/>
  <c r="Q22" s="1"/>
  <c r="O20"/>
  <c r="P20" s="1"/>
  <c r="Q20" s="1"/>
  <c r="O19"/>
  <c r="P19" s="1"/>
  <c r="Q19" s="1"/>
  <c r="O18"/>
  <c r="P18" s="1"/>
  <c r="Q18" s="1"/>
  <c r="O16"/>
  <c r="P16" s="1"/>
  <c r="Q16" s="1"/>
  <c r="O15"/>
  <c r="P15" s="1"/>
  <c r="O14"/>
  <c r="P14" s="1"/>
  <c r="O13"/>
  <c r="P13" s="1"/>
  <c r="O12"/>
  <c r="P12" s="1"/>
  <c r="O29" i="13"/>
  <c r="P29" s="1"/>
  <c r="Q29" s="1"/>
  <c r="O27"/>
  <c r="P27" s="1"/>
  <c r="Q27" s="1"/>
  <c r="O26"/>
  <c r="P26" s="1"/>
  <c r="Q26" s="1"/>
  <c r="O25"/>
  <c r="P25" s="1"/>
  <c r="Q25" s="1"/>
  <c r="O24"/>
  <c r="P24" s="1"/>
  <c r="O23"/>
  <c r="P23" s="1"/>
  <c r="Q23" s="1"/>
  <c r="O22"/>
  <c r="P22" s="1"/>
  <c r="Q22" s="1"/>
  <c r="O20"/>
  <c r="P20" s="1"/>
  <c r="Q20" s="1"/>
  <c r="O19"/>
  <c r="P19" s="1"/>
  <c r="Q19" s="1"/>
  <c r="O18"/>
  <c r="P18" s="1"/>
  <c r="Q18" s="1"/>
  <c r="O16"/>
  <c r="P16" s="1"/>
  <c r="Q16" s="1"/>
  <c r="O15"/>
  <c r="P15" s="1"/>
  <c r="O14"/>
  <c r="P14" s="1"/>
  <c r="O13"/>
  <c r="P13" s="1"/>
  <c r="P28" i="34" s="1"/>
  <c r="Q28" s="1"/>
  <c r="P27" s="1"/>
  <c r="Q27" s="1"/>
  <c r="P24" s="1"/>
  <c r="P21" s="1"/>
  <c r="Q21" s="1"/>
  <c r="P20" s="1"/>
  <c r="Q20" s="1"/>
  <c r="P15" s="1"/>
  <c r="P14" s="1"/>
  <c r="P13" s="1"/>
  <c r="P12" s="1"/>
  <c r="O29" i="35"/>
  <c r="P29" s="1"/>
  <c r="Q29" s="1"/>
  <c r="O27"/>
  <c r="P27" s="1"/>
  <c r="Q27" s="1"/>
  <c r="O26"/>
  <c r="P26" s="1"/>
  <c r="Q26" s="1"/>
  <c r="O24"/>
  <c r="P24" s="1"/>
  <c r="O23"/>
  <c r="P23" s="1"/>
  <c r="Q23" s="1"/>
  <c r="O20"/>
  <c r="P20" s="1"/>
  <c r="Q20" s="1"/>
  <c r="O19"/>
  <c r="P19" s="1"/>
  <c r="Q19" s="1"/>
  <c r="O16"/>
  <c r="P16" s="1"/>
  <c r="Q16" s="1"/>
  <c r="O15"/>
  <c r="P15" s="1"/>
  <c r="O14"/>
  <c r="P14" s="1"/>
  <c r="O13"/>
  <c r="P13" s="1"/>
  <c r="O12"/>
  <c r="P12" s="1"/>
  <c r="O12" i="10"/>
  <c r="P12" s="1"/>
  <c r="O29"/>
  <c r="P29" s="1"/>
  <c r="Q29" s="1"/>
  <c r="O26"/>
  <c r="P26" s="1"/>
  <c r="Q26" s="1"/>
  <c r="O25"/>
  <c r="P25" s="1"/>
  <c r="Q25" s="1"/>
  <c r="O24"/>
  <c r="P24" s="1"/>
  <c r="O23"/>
  <c r="P23" s="1"/>
  <c r="Q23" s="1"/>
  <c r="O22"/>
  <c r="P22" s="1"/>
  <c r="Q22" s="1"/>
  <c r="O19"/>
  <c r="P19" s="1"/>
  <c r="Q19" s="1"/>
  <c r="O18"/>
  <c r="P18" s="1"/>
  <c r="Q18" s="1"/>
  <c r="O15"/>
  <c r="P15" s="1"/>
  <c r="O14"/>
  <c r="P14" s="1"/>
  <c r="O13"/>
  <c r="P13" s="1"/>
  <c r="O29" i="23"/>
  <c r="P29" s="1"/>
  <c r="Q29" s="1"/>
  <c r="O28"/>
  <c r="P28" s="1"/>
  <c r="Q28" s="1"/>
  <c r="O25"/>
  <c r="P25" s="1"/>
  <c r="Q25" s="1"/>
  <c r="O24"/>
  <c r="P24" s="1"/>
  <c r="O17"/>
  <c r="P17" s="1"/>
  <c r="Q17" s="1"/>
  <c r="O15"/>
  <c r="P15" s="1"/>
  <c r="O14"/>
  <c r="P14" s="1"/>
  <c r="O13"/>
  <c r="P13" s="1"/>
  <c r="M18" i="19" l="1"/>
  <c r="P16" i="34" s="1"/>
  <c r="Q16" s="1"/>
  <c r="O27" i="14"/>
  <c r="P27" s="1"/>
  <c r="Q27" s="1"/>
  <c r="O29" i="15"/>
  <c r="P29" s="1"/>
  <c r="Q29" s="1"/>
  <c r="O21" i="10"/>
  <c r="P21" s="1"/>
  <c r="Q21" s="1"/>
  <c r="O12" i="13"/>
  <c r="P12" s="1"/>
  <c r="O17"/>
  <c r="P17" s="1"/>
  <c r="Q17" s="1"/>
  <c r="O28" i="14"/>
  <c r="P28" s="1"/>
  <c r="Q28" s="1"/>
  <c r="O28" i="15"/>
  <c r="P28" s="1"/>
  <c r="Q28" s="1"/>
  <c r="O18" i="23"/>
  <c r="P18" s="1"/>
  <c r="Q18" s="1"/>
  <c r="P18" i="34" s="1"/>
  <c r="Q18" s="1"/>
  <c r="O17" i="14"/>
  <c r="P17" s="1"/>
  <c r="Q17" s="1"/>
  <c r="O21"/>
  <c r="P21" s="1"/>
  <c r="Q21" s="1"/>
  <c r="O26"/>
  <c r="P26" s="1"/>
  <c r="Q26" s="1"/>
  <c r="O27" i="10"/>
  <c r="P27" s="1"/>
  <c r="Q27" s="1"/>
  <c r="O22" i="15"/>
  <c r="P22" s="1"/>
  <c r="Q22" s="1"/>
  <c r="O25"/>
  <c r="P25" s="1"/>
  <c r="Q25" s="1"/>
  <c r="O19" i="23"/>
  <c r="P19" s="1"/>
  <c r="Q19" s="1"/>
  <c r="O17" i="15"/>
  <c r="P17" s="1"/>
  <c r="Q17" s="1"/>
  <c r="O21"/>
  <c r="P21" s="1"/>
  <c r="Q21" s="1"/>
  <c r="P29" i="34" s="1"/>
  <c r="Q29" s="1"/>
  <c r="O28" i="10"/>
  <c r="P28" s="1"/>
  <c r="Q28" s="1"/>
  <c r="O28" i="13"/>
  <c r="P28" s="1"/>
  <c r="Q28" s="1"/>
  <c r="O26" i="23"/>
  <c r="P26" s="1"/>
  <c r="Q26" s="1"/>
  <c r="P25" i="34" s="1"/>
  <c r="Q25" s="1"/>
  <c r="O23" i="23"/>
  <c r="P23" s="1"/>
  <c r="Q23" s="1"/>
  <c r="O22"/>
  <c r="P22" s="1"/>
  <c r="Q22" s="1"/>
  <c r="P22" i="34" s="1"/>
  <c r="Q22" s="1"/>
  <c r="O21" i="13"/>
  <c r="P21" s="1"/>
  <c r="Q21" s="1"/>
  <c r="O21" i="23"/>
  <c r="P21" s="1"/>
  <c r="Q21" s="1"/>
  <c r="O20" i="10"/>
  <c r="P20" s="1"/>
  <c r="Q20" s="1"/>
  <c r="P17" i="34" s="1"/>
  <c r="Q17" s="1"/>
  <c r="P23" s="1"/>
  <c r="Q23" s="1"/>
  <c r="P19" s="1"/>
  <c r="Q19" s="1"/>
  <c r="P26" s="1"/>
  <c r="Q26" s="1"/>
  <c r="O21" i="35"/>
  <c r="P21" s="1"/>
  <c r="Q21" s="1"/>
  <c r="O28"/>
  <c r="P28" s="1"/>
  <c r="Q28" s="1"/>
  <c r="O18"/>
  <c r="P18" s="1"/>
  <c r="Q18" s="1"/>
  <c r="O22"/>
  <c r="P22" s="1"/>
  <c r="Q22" s="1"/>
  <c r="O25"/>
  <c r="P25" s="1"/>
  <c r="Q25" s="1"/>
  <c r="O17"/>
  <c r="P17" s="1"/>
  <c r="Q17" s="1"/>
  <c r="O17" i="10"/>
  <c r="P17" s="1"/>
  <c r="Q17" s="1"/>
  <c r="O16"/>
  <c r="P16" s="1"/>
  <c r="Q16" s="1"/>
  <c r="O16" i="23"/>
  <c r="P16" s="1"/>
  <c r="Q16" s="1"/>
  <c r="O20"/>
  <c r="P20" s="1"/>
  <c r="Q20" s="1"/>
  <c r="O27"/>
  <c r="P27" s="1"/>
  <c r="Q27" s="1"/>
  <c r="L18" i="19" l="1"/>
  <c r="N18"/>
  <c r="O29" i="8"/>
  <c r="P29" s="1"/>
  <c r="Q29" s="1"/>
  <c r="O28"/>
  <c r="P28" s="1"/>
  <c r="Q28" s="1"/>
  <c r="O27"/>
  <c r="P27" s="1"/>
  <c r="Q27" s="1"/>
  <c r="O26"/>
  <c r="P26" s="1"/>
  <c r="Q26" s="1"/>
  <c r="O25"/>
  <c r="P25" s="1"/>
  <c r="Q25" s="1"/>
  <c r="O24"/>
  <c r="P24" s="1"/>
  <c r="O23"/>
  <c r="P23" s="1"/>
  <c r="Q23" s="1"/>
  <c r="O22"/>
  <c r="P22" s="1"/>
  <c r="Q22" s="1"/>
  <c r="O21"/>
  <c r="P21" s="1"/>
  <c r="Q21" s="1"/>
  <c r="O20"/>
  <c r="P20" s="1"/>
  <c r="Q20" s="1"/>
  <c r="O19"/>
  <c r="P19" s="1"/>
  <c r="Q19" s="1"/>
  <c r="O18"/>
  <c r="P18" s="1"/>
  <c r="Q18" s="1"/>
  <c r="O16"/>
  <c r="P16" s="1"/>
  <c r="Q16" s="1"/>
  <c r="M19" i="19" l="1"/>
  <c r="O15" i="20"/>
  <c r="P15" s="1"/>
  <c r="O15" i="18"/>
  <c r="P15" s="1"/>
  <c r="O17" i="20"/>
  <c r="P17" s="1"/>
  <c r="O17" i="18"/>
  <c r="P17" s="1"/>
  <c r="O27"/>
  <c r="O13" i="20"/>
  <c r="P13" s="1"/>
  <c r="O13" i="18"/>
  <c r="P13" s="1"/>
  <c r="O24" i="20"/>
  <c r="O24" i="18"/>
  <c r="O14" i="20"/>
  <c r="P14" s="1"/>
  <c r="O14" i="18"/>
  <c r="P14" s="1"/>
  <c r="O25" i="20"/>
  <c r="O25" i="18"/>
  <c r="O20" i="20"/>
  <c r="O20" i="18"/>
  <c r="O26" i="20"/>
  <c r="O26" i="18"/>
  <c r="O28" i="20"/>
  <c r="P28" s="1"/>
  <c r="O28" i="18"/>
  <c r="P28" s="1"/>
  <c r="O18" i="20"/>
  <c r="P18" s="1"/>
  <c r="O18" i="18"/>
  <c r="P18" s="1"/>
  <c r="O19" i="20"/>
  <c r="O19" i="18"/>
  <c r="P19" s="1"/>
  <c r="O21" i="20"/>
  <c r="O21" i="18"/>
  <c r="O29" i="20"/>
  <c r="P29" s="1"/>
  <c r="O29" i="18"/>
  <c r="P29" s="1"/>
  <c r="O23" i="20"/>
  <c r="O23" i="18"/>
  <c r="O16" i="20"/>
  <c r="P16" s="1"/>
  <c r="O16" i="18"/>
  <c r="P16" s="1"/>
  <c r="O22" i="20"/>
  <c r="O22" i="18"/>
  <c r="O12" i="20"/>
  <c r="P12" s="1"/>
  <c r="O12" i="18"/>
  <c r="P12" s="1"/>
  <c r="O17" i="8"/>
  <c r="P17" s="1"/>
  <c r="Q17" s="1"/>
  <c r="P19" i="20" l="1"/>
  <c r="L19" i="19"/>
  <c r="N19"/>
  <c r="P20" i="18"/>
  <c r="P20" i="20" l="1"/>
  <c r="M20" i="19"/>
  <c r="L20" l="1"/>
  <c r="N20"/>
  <c r="P21" i="20" l="1"/>
  <c r="M21" i="19"/>
  <c r="P21" i="18"/>
  <c r="L21" i="19" l="1"/>
  <c r="N21"/>
  <c r="P22" i="20" l="1"/>
  <c r="M22" i="19"/>
  <c r="P22" i="18"/>
  <c r="L22" i="19" l="1"/>
  <c r="N22"/>
  <c r="P23" i="20" l="1"/>
  <c r="M23" i="19"/>
  <c r="P23" i="18"/>
  <c r="N23" i="19" l="1"/>
  <c r="L23"/>
  <c r="P24" i="20" l="1"/>
  <c r="M24" i="19"/>
  <c r="P24" i="18"/>
  <c r="L24" i="19" l="1"/>
  <c r="P25" i="20" l="1"/>
  <c r="M25" i="19"/>
  <c r="P25" i="18"/>
  <c r="L25" i="19" l="1"/>
  <c r="N25"/>
  <c r="P26" i="20" l="1"/>
  <c r="M26" i="19"/>
  <c r="P26" i="18"/>
  <c r="P27" l="1"/>
  <c r="L26" i="19"/>
  <c r="N26"/>
</calcChain>
</file>

<file path=xl/sharedStrings.xml><?xml version="1.0" encoding="utf-8"?>
<sst xmlns="http://schemas.openxmlformats.org/spreadsheetml/2006/main" count="1098" uniqueCount="82">
  <si>
    <t>Категория   номера</t>
  </si>
  <si>
    <t>Основное  место</t>
  </si>
  <si>
    <t>-</t>
  </si>
  <si>
    <t>№</t>
  </si>
  <si>
    <t>Дети от 0 до 2 лет принимаются на оздоровление бесплатно</t>
  </si>
  <si>
    <t>Основное              Место</t>
  </si>
  <si>
    <t>Дополнительное            Место</t>
  </si>
  <si>
    <t>1-местное  размещение</t>
  </si>
  <si>
    <t>2-местное  размещение</t>
  </si>
  <si>
    <t>(в случае задержки выезда Гостя от 1 до 6 часов)</t>
  </si>
  <si>
    <t>Стоимость указана на 1 человека/сутки в рублях</t>
  </si>
  <si>
    <t xml:space="preserve">"Лечение гинекологических заболеваний", "Лечение заболеваний почек и мочевого пузыря",  </t>
  </si>
  <si>
    <t>Доп. место взрослый 30%</t>
  </si>
  <si>
    <t xml:space="preserve"> </t>
  </si>
  <si>
    <r>
      <t xml:space="preserve">Однокомнатный двухместный номер                                                  Корпус А.Б. / </t>
    </r>
    <r>
      <rPr>
        <b/>
        <sz val="9"/>
        <rFont val="Book Antiqua"/>
        <family val="1"/>
        <charset val="204"/>
      </rPr>
      <t>COMFORT yard (35м2)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</si>
  <si>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forest (33м2)</t>
    </r>
  </si>
  <si>
    <r>
      <t xml:space="preserve">Однокомнатный двухместный номер                                                 Корпус А.Б. / </t>
    </r>
    <r>
      <rPr>
        <b/>
        <sz val="9"/>
        <rFont val="Book Antiqua"/>
        <family val="1"/>
        <charset val="204"/>
      </rPr>
      <t>STUDIO yard (31м2)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</si>
  <si>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forest (41м2)</t>
    </r>
  </si>
  <si>
    <r>
      <t>Однокомнатный двухместный номер                                                  Корпус А.Б. /</t>
    </r>
    <r>
      <rPr>
        <b/>
        <sz val="9"/>
        <rFont val="Book Antiqua"/>
        <family val="1"/>
        <charset val="204"/>
      </rPr>
      <t xml:space="preserve"> STUDIO Plus yard (41м2)</t>
    </r>
  </si>
  <si>
    <r>
      <t xml:space="preserve">1-комнатный  2-местный  Повышенной Комфортности.  Корпус  С / </t>
    </r>
    <r>
      <rPr>
        <b/>
        <sz val="9"/>
        <rFont val="Book Antiqua"/>
        <family val="1"/>
        <charset val="204"/>
      </rPr>
      <t>SUPERIOR (28м2)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</si>
  <si>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(37м2)</t>
    </r>
  </si>
  <si>
    <r>
      <t xml:space="preserve">2-комнатный  2-местный  "Люкс" 1 категории                                       Корпус  С / </t>
    </r>
    <r>
      <rPr>
        <b/>
        <sz val="9"/>
        <rFont val="Book Antiqua"/>
        <family val="1"/>
        <charset val="204"/>
      </rPr>
      <t>SUITE (72м2)</t>
    </r>
  </si>
  <si>
    <r>
      <t xml:space="preserve">2-комнатный  2-местный  "Люкс" высшей кат.   Спортивный комплекс / </t>
    </r>
    <r>
      <rPr>
        <b/>
        <sz val="9"/>
        <rFont val="Book Antiqua"/>
        <family val="1"/>
        <charset val="204"/>
      </rPr>
      <t>APARTAMENT (92м2)</t>
    </r>
  </si>
  <si>
    <r>
      <t xml:space="preserve">2-комнатный  2-местный  "Люкс" высшей кат.                          Корпус  С / </t>
    </r>
    <r>
      <rPr>
        <b/>
        <sz val="9"/>
        <rFont val="Book Antiqua"/>
        <family val="1"/>
        <charset val="204"/>
      </rPr>
      <t>APARTAMENT LUXURY (92м2)</t>
    </r>
  </si>
  <si>
    <r>
      <t>Коттедж /</t>
    </r>
    <r>
      <rPr>
        <b/>
        <sz val="9"/>
        <rFont val="Book Antiqua"/>
        <family val="1"/>
        <charset val="204"/>
      </rPr>
      <t xml:space="preserve"> COTTAGE (64м2)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</si>
  <si>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forest (20м2)</t>
    </r>
  </si>
  <si>
    <r>
      <t xml:space="preserve">Однокомнатный двухместный номер                                                                      Корпус А.Б. / </t>
    </r>
    <r>
      <rPr>
        <b/>
        <sz val="9"/>
        <rFont val="Book Antiqua"/>
        <family val="1"/>
        <charset val="204"/>
      </rPr>
      <t>COMFORT  forest (35м2)</t>
    </r>
  </si>
  <si>
    <r>
      <t>Однокомнатный двухместный номер                             Корпус Б /</t>
    </r>
    <r>
      <rPr>
        <b/>
        <sz val="9"/>
        <rFont val="Book Antiqua"/>
        <family val="1"/>
        <charset val="204"/>
      </rPr>
      <t xml:space="preserve"> STUDIO PARAMED (42м2)</t>
    </r>
  </si>
  <si>
    <t>Продолжительность программы 14 дней</t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</si>
  <si>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Plus yard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</si>
  <si>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</si>
  <si>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 yard (20м2)</t>
    </r>
  </si>
  <si>
    <r>
      <t xml:space="preserve">1-комнатный  2-местный  Повышенной Комфортности. Корпус  С / </t>
    </r>
    <r>
      <rPr>
        <b/>
        <sz val="9"/>
        <rFont val="Book Antiqua"/>
        <family val="1"/>
        <charset val="204"/>
      </rPr>
      <t>JUNIOR SUITE (35м2)</t>
    </r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</si>
  <si>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 (36м2)</t>
    </r>
  </si>
  <si>
    <t>Основные места от 4 лет до 14 лет - 20% скидка от основного взрослого места</t>
  </si>
  <si>
    <t>Дополнительные места: дети с 4 до 14 лет - 40% скидка от основного взрослого места</t>
  </si>
  <si>
    <r>
      <t xml:space="preserve">Однокомнатный двухместный номер                              Корпус Б / </t>
    </r>
    <r>
      <rPr>
        <b/>
        <sz val="9"/>
        <rFont val="Book Antiqua"/>
        <family val="1"/>
        <charset val="204"/>
      </rPr>
      <t>COMFORT Plus forest  (36м2)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</si>
  <si>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forest (20м2)</t>
    </r>
  </si>
  <si>
    <r>
      <t xml:space="preserve">Однокомнатный двухместный номер                             Корпус А.Б. / </t>
    </r>
    <r>
      <rPr>
        <b/>
        <sz val="9"/>
        <rFont val="Book Antiqua"/>
        <family val="1"/>
        <charset val="204"/>
      </rPr>
      <t>DOUBLE yard (20м2)</t>
    </r>
  </si>
  <si>
    <t>Дети  от 4 до 14 лет</t>
  </si>
  <si>
    <t>Дополнительные места: дети с 2 до 4 лет - 1500 руб. в сутки</t>
  </si>
  <si>
    <t xml:space="preserve">Дополнительные места: дети с 2 до 4 лет - 1500 руб. в сутки </t>
  </si>
  <si>
    <t xml:space="preserve"> Дополнительные места: дети с 2 до 4 лет -1500 руб. в сутки</t>
  </si>
  <si>
    <t>09.01.2018 г. - 29.02.2018 г.           01.12.2018 г. - 27.12.2018 г.                      Низкий  сезон</t>
  </si>
  <si>
    <t>(в случае раннего заезда / позднего выезда Гостя от 6 до 12 часов)</t>
  </si>
  <si>
    <t xml:space="preserve">01.03.2018 г. - 30.04.2018 г.                                                                                               13.11.2018 г. - 30.11.2018 г.
11.05.2018 г. - 25.05.2018 г.                                                                   Средний  сезон                                                                               </t>
  </si>
  <si>
    <t>26.05.2018 г. - 17.07.2018 г.
Высокий  сезон 2</t>
  </si>
  <si>
    <t>01.05.2018 г.- 10.05.2018 г.
01.06.2018 г. - 12.11.2018 г.
Высокий  сезон</t>
  </si>
  <si>
    <t>Стоимость указана на 1 человека/сутки в рублях  (в  т.ч. НДС).</t>
  </si>
  <si>
    <r>
      <t xml:space="preserve">Стоимость указана на 1 человека за 1 час пребывания позже установленного Расчетного часа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</si>
  <si>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r>
      <t xml:space="preserve">Стоимость указана на 1 человека в рублях (в  т.ч. </t>
    </r>
    <r>
      <rPr>
        <b/>
        <sz val="11"/>
        <rFont val="Book Antiqua"/>
        <family val="1"/>
        <charset val="204"/>
      </rPr>
      <t>НДС</t>
    </r>
    <r>
      <rPr>
        <sz val="11"/>
        <rFont val="Book Antiqua"/>
        <family val="1"/>
        <charset val="204"/>
      </rPr>
      <t>).</t>
    </r>
  </si>
  <si>
    <t>09.01.2019 г. - 28.02.2019 г.           .                      Низкий  сезон</t>
  </si>
  <si>
    <t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t>
  </si>
  <si>
    <t>Приложение № 2 к приказу № ______ от _____ _________________2018г</t>
  </si>
  <si>
    <t xml:space="preserve"> -</t>
  </si>
  <si>
    <t xml:space="preserve"> "Лечение заболеваний органов дыхания", "Урологическая программа"</t>
  </si>
  <si>
    <t>ПРЕЙСКУРАНТ на Специализированные Программы 2019 г.</t>
  </si>
  <si>
    <t>ПРЕЙСКУРАНТ на Специализированные  Программы 2019 г.</t>
  </si>
  <si>
    <t>ПРЕЙСКУРАНТ на Санаторно-Курортные Путевки ( базовая программа от 7 дней) на 2019г.</t>
  </si>
  <si>
    <t xml:space="preserve">01.05.2019 г.- 12.05.2019 г.
01.06.2019 г. - 11.11.2019 г.
Высокий  сезон </t>
  </si>
  <si>
    <t>"SPA неделя красоты" и "Коррекция фигуры" (7 и 10 дней)</t>
  </si>
  <si>
    <t>ПРЕЙСКУРАНТ на  Специализированные  Программы 2019 г.</t>
  </si>
  <si>
    <t>"Лечение заболеваний позвоночника", "Эксклюзив"</t>
  </si>
  <si>
    <t>ПРЕЙСКУРАНТ на Оздоровительные Путевки (полный пансион) 2019 г.</t>
  </si>
  <si>
    <t>ПРЕЙСКУРАНТ на Оздоровительные Путевки (Полупансион - завтрак + ужин/ завтрак + обед) 2019 г.</t>
  </si>
  <si>
    <t>ПРЕЙСКУРАНТ на Оздоровительные Путевки (завтрак) 2019 г.</t>
  </si>
  <si>
    <t>ПРЕЙСКУРАНТ на Гостиничное размещение ( завтрак) 2019 г.</t>
  </si>
  <si>
    <t>ПРЕЙСКУРАНТ на Гостиничное Размещение (без питания) 2019 г.</t>
  </si>
  <si>
    <t>ПРЕЙСКУРАНТ стоимости Почасового Гостиничного Размещения на 2019 г.</t>
  </si>
  <si>
    <t>ПРЕЙСКУРАНТ стоимости Гостиничного Размещения (0.5 суток) на 2019 г.</t>
  </si>
  <si>
    <t>ПРЕЙСКУРАНТ на программы "Детская Гастроэнтерологическая"  и «Лечение заболеваний органов дыхания у детей» 2019 г.</t>
  </si>
  <si>
    <t xml:space="preserve"> - </t>
  </si>
  <si>
    <t>09.01.2019 г. - 28.02.2019 г.                                Низкий  сезон</t>
  </si>
  <si>
    <t xml:space="preserve">01.03.2019 г. - 30.04.2019 г.                                                                                              13.05.2019 г. - 31.05.2019 г.
12.11.2019 г. - 28.12.2019 г.                                                                  Средний  сезон                                                                 </t>
  </si>
  <si>
    <t>01.05.2019 г.- 12.05.2019 г.
01.06.2019 г. - 11.11.2019 г.
Высокий  сезон</t>
  </si>
  <si>
    <t>09.01.2019 г. - 28.02.2019 г.                              Низкий  сезон</t>
  </si>
  <si>
    <t xml:space="preserve">28.12.2018 г. - 08.01.2019 г.                                                                  Новогодние   праздники                                                   </t>
  </si>
  <si>
    <t xml:space="preserve">28.12.2018 г. - 08.01.2019 г.                                                                  Новогодние   праздники     </t>
  </si>
  <si>
    <t>"Профилактика гриппа и других вирусных заболеваний" (10 дней), "Лечение сахарного диабета"(14 дней) и "Лечение и профилактика сердечно-сосудистых заболеваний"(14 дней)</t>
  </si>
  <si>
    <t>"Detox Aqua-Therm" ( 11 дней), "Президентская"(14 дней)</t>
  </si>
  <si>
    <t xml:space="preserve">"Лечение заболеваний органов пищеварения", "Антистресс" </t>
  </si>
  <si>
    <t>"Лечение заболеваний суставов", "Улучшение сна, памяти и внимания"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</si>
</sst>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Book Antiqua"/>
      <family val="1"/>
      <charset val="204"/>
    </font>
    <font>
      <b/>
      <sz val="12"/>
      <name val="Book Antiqua"/>
      <family val="1"/>
      <charset val="204"/>
    </font>
    <font>
      <sz val="12"/>
      <name val="Book Antiqua"/>
      <family val="1"/>
      <charset val="204"/>
    </font>
    <font>
      <b/>
      <sz val="14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1"/>
      <name val="Book Antiqua"/>
      <family val="1"/>
      <charset val="204"/>
    </font>
    <font>
      <sz val="9"/>
      <name val="Book Antiqua"/>
      <family val="1"/>
      <charset val="204"/>
    </font>
    <font>
      <b/>
      <sz val="9"/>
      <name val="Book Antiqua"/>
      <family val="1"/>
      <charset val="204"/>
    </font>
    <font>
      <sz val="14"/>
      <name val="Book Antiqua"/>
      <family val="1"/>
      <charset val="204"/>
    </font>
    <font>
      <b/>
      <u/>
      <sz val="11"/>
      <name val="Book Antiqua"/>
      <family val="1"/>
      <charset val="204"/>
    </font>
    <font>
      <b/>
      <u/>
      <sz val="10"/>
      <name val="Book Antiqua"/>
      <family val="1"/>
      <charset val="204"/>
    </font>
    <font>
      <u/>
      <sz val="10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3" fontId="7" fillId="2" borderId="19" xfId="0" applyNumberFormat="1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3" fontId="7" fillId="2" borderId="29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2" fillId="2" borderId="43" xfId="0" applyNumberFormat="1" applyFont="1" applyFill="1" applyBorder="1" applyAlignment="1">
      <alignment horizontal="center" vertical="center" wrapText="1"/>
    </xf>
    <xf numFmtId="3" fontId="7" fillId="2" borderId="3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2" fillId="2" borderId="42" xfId="0" applyNumberFormat="1" applyFont="1" applyFill="1" applyBorder="1" applyAlignment="1">
      <alignment horizontal="center" vertical="center" wrapText="1"/>
    </xf>
    <xf numFmtId="3" fontId="7" fillId="2" borderId="32" xfId="0" applyNumberFormat="1" applyFont="1" applyFill="1" applyBorder="1" applyAlignment="1">
      <alignment horizontal="center" vertical="center" wrapText="1"/>
    </xf>
    <xf numFmtId="3" fontId="2" fillId="2" borderId="33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7" fillId="2" borderId="21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2" fillId="2" borderId="38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2" fillId="2" borderId="51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left" vertical="center" wrapText="1" indent="1"/>
    </xf>
    <xf numFmtId="0" fontId="9" fillId="2" borderId="53" xfId="0" applyFont="1" applyFill="1" applyBorder="1" applyAlignment="1">
      <alignment horizontal="left" vertical="center" wrapText="1" indent="1"/>
    </xf>
    <xf numFmtId="0" fontId="9" fillId="2" borderId="54" xfId="0" applyFont="1" applyFill="1" applyBorder="1" applyAlignment="1">
      <alignment horizontal="left" vertical="center" wrapText="1" indent="1"/>
    </xf>
    <xf numFmtId="0" fontId="9" fillId="2" borderId="67" xfId="0" applyFont="1" applyFill="1" applyBorder="1" applyAlignment="1">
      <alignment horizontal="left" vertical="center" wrapText="1" indent="1"/>
    </xf>
    <xf numFmtId="0" fontId="9" fillId="2" borderId="24" xfId="0" applyFont="1" applyFill="1" applyBorder="1" applyAlignment="1">
      <alignment horizontal="left" vertical="center" wrapText="1" indent="1"/>
    </xf>
    <xf numFmtId="0" fontId="9" fillId="2" borderId="25" xfId="0" applyFont="1" applyFill="1" applyBorder="1" applyAlignment="1">
      <alignment horizontal="left" vertical="center" wrapText="1" indent="1"/>
    </xf>
    <xf numFmtId="0" fontId="9" fillId="2" borderId="26" xfId="0" applyFont="1" applyFill="1" applyBorder="1" applyAlignment="1">
      <alignment horizontal="left" vertical="center" wrapText="1" indent="1"/>
    </xf>
    <xf numFmtId="0" fontId="9" fillId="2" borderId="36" xfId="0" applyFont="1" applyFill="1" applyBorder="1" applyAlignment="1">
      <alignment horizontal="left" vertical="center" wrapText="1" indent="1"/>
    </xf>
    <xf numFmtId="0" fontId="9" fillId="2" borderId="31" xfId="0" applyFont="1" applyFill="1" applyBorder="1" applyAlignment="1">
      <alignment horizontal="left" vertical="center" wrapText="1" indent="1"/>
    </xf>
    <xf numFmtId="3" fontId="2" fillId="2" borderId="49" xfId="0" applyNumberFormat="1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left" vertical="center" wrapText="1" indent="1"/>
    </xf>
    <xf numFmtId="0" fontId="2" fillId="2" borderId="19" xfId="1" applyNumberFormat="1" applyFont="1" applyFill="1" applyBorder="1" applyAlignment="1">
      <alignment horizontal="center" vertical="center" wrapText="1"/>
    </xf>
    <xf numFmtId="0" fontId="2" fillId="2" borderId="33" xfId="1" applyNumberFormat="1" applyFont="1" applyFill="1" applyBorder="1" applyAlignment="1">
      <alignment horizontal="center" vertical="center" wrapText="1"/>
    </xf>
    <xf numFmtId="0" fontId="2" fillId="2" borderId="42" xfId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2" fillId="2" borderId="30" xfId="1" applyFont="1" applyFill="1" applyBorder="1" applyAlignment="1">
      <alignment horizontal="center" vertical="center" wrapText="1"/>
    </xf>
    <xf numFmtId="9" fontId="2" fillId="2" borderId="43" xfId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vertical="center" wrapText="1"/>
    </xf>
    <xf numFmtId="9" fontId="2" fillId="2" borderId="12" xfId="1" applyFont="1" applyFill="1" applyBorder="1" applyAlignment="1">
      <alignment horizontal="center" vertical="center" wrapText="1"/>
    </xf>
    <xf numFmtId="3" fontId="7" fillId="2" borderId="55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7" fillId="2" borderId="6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7" fillId="2" borderId="0" xfId="0" applyFont="1" applyFill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7" fillId="2" borderId="50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9" fontId="2" fillId="2" borderId="21" xfId="0" applyNumberFormat="1" applyFont="1" applyFill="1" applyBorder="1" applyAlignment="1">
      <alignment horizontal="center" vertical="center" wrapText="1"/>
    </xf>
    <xf numFmtId="9" fontId="2" fillId="2" borderId="38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3" fontId="7" fillId="2" borderId="4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30" xfId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3" fontId="7" fillId="2" borderId="5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3" fontId="7" fillId="2" borderId="69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9" fillId="2" borderId="70" xfId="0" applyFont="1" applyFill="1" applyBorder="1" applyAlignment="1">
      <alignment horizontal="left" vertical="center" wrapText="1" inden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right" wrapText="1"/>
    </xf>
    <xf numFmtId="0" fontId="13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al/AppData/Local/Microsoft/Windows/Temporary%20Internet%20Files/Content.Outlook/T5S0MSDK/Users/Market/AppData/Local/Microsoft/Windows/Temporary%20Internet%20Files/Content.Outlook/2J047MZC/&#1053;&#1086;&#1074;&#1099;&#1081;%20&#1055;&#1088;&#1072;&#1081;&#1089;%20&#1087;&#1086;&#1083;&#1085;&#1099;&#1081;%20&#1089;%20&#1092;&#1086;&#1088;&#1084;&#1091;&#1083;&#1072;&#1084;&#1080;%20%20%20&#1076;&#1083;&#1103;%20&#1060;&#1048;&#1060;&#1040;%202018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КП"/>
      <sheetName val="Спецпрог"/>
      <sheetName val="Detox"/>
      <sheetName val="SPA"/>
      <sheetName val="Суставы"/>
      <sheetName val="Позвоночник"/>
      <sheetName val="Детская_Гастроэнерология"/>
      <sheetName val="ОЗП3"/>
      <sheetName val="ОЗП2"/>
      <sheetName val="ОЗП1"/>
      <sheetName val="ГОСТЗ"/>
      <sheetName val="ГОСТ"/>
      <sheetName val="Почасовая"/>
      <sheetName val="ГОСТ0.5"/>
    </sheetNames>
    <sheetDataSet>
      <sheetData sheetId="0">
        <row r="15">
          <cell r="O15">
            <v>10593.220338983052</v>
          </cell>
        </row>
        <row r="16">
          <cell r="O16">
            <v>10593.220338983052</v>
          </cell>
        </row>
        <row r="17">
          <cell r="O17">
            <v>12044.06779661017</v>
          </cell>
        </row>
        <row r="18">
          <cell r="O18">
            <v>12044.06779661017</v>
          </cell>
        </row>
        <row r="19">
          <cell r="O19">
            <v>16977.966101694918</v>
          </cell>
        </row>
        <row r="20">
          <cell r="O20">
            <v>16977.966101694918</v>
          </cell>
        </row>
        <row r="21">
          <cell r="O21">
            <v>16977.966101694918</v>
          </cell>
        </row>
        <row r="22">
          <cell r="O22">
            <v>16977.966101694918</v>
          </cell>
        </row>
        <row r="23">
          <cell r="O23">
            <v>16977.966101694918</v>
          </cell>
        </row>
        <row r="24">
          <cell r="O24">
            <v>19483.050847457627</v>
          </cell>
        </row>
        <row r="25">
          <cell r="O25">
            <v>19483.050847457627</v>
          </cell>
        </row>
        <row r="26">
          <cell r="O26">
            <v>17288.135593220341</v>
          </cell>
        </row>
        <row r="27">
          <cell r="O27">
            <v>14788.135593220341</v>
          </cell>
        </row>
        <row r="28">
          <cell r="O28">
            <v>15726.271186440679</v>
          </cell>
        </row>
        <row r="29">
          <cell r="O29">
            <v>24492.372881355932</v>
          </cell>
        </row>
        <row r="30">
          <cell r="O30">
            <v>30755.084745762713</v>
          </cell>
        </row>
        <row r="31">
          <cell r="O31">
            <v>30755.084745762713</v>
          </cell>
        </row>
        <row r="32">
          <cell r="O32">
            <v>18230.508474576272</v>
          </cell>
        </row>
      </sheetData>
      <sheetData sheetId="1">
        <row r="15">
          <cell r="O15">
            <v>15390.508474576272</v>
          </cell>
        </row>
        <row r="16">
          <cell r="O16">
            <v>15390.508474576272</v>
          </cell>
        </row>
        <row r="17">
          <cell r="O17">
            <v>17421.694915254237</v>
          </cell>
        </row>
        <row r="18">
          <cell r="O18">
            <v>17421.694915254237</v>
          </cell>
        </row>
        <row r="19">
          <cell r="O19">
            <v>24329.152542372882</v>
          </cell>
        </row>
        <row r="20">
          <cell r="O20">
            <v>24329.152542372882</v>
          </cell>
        </row>
        <row r="21">
          <cell r="O21">
            <v>24329.152542372882</v>
          </cell>
        </row>
        <row r="22">
          <cell r="O22">
            <v>24329.152542372882</v>
          </cell>
        </row>
        <row r="23">
          <cell r="O23">
            <v>24329.152542372882</v>
          </cell>
        </row>
        <row r="24">
          <cell r="O24">
            <v>27836.271186440677</v>
          </cell>
        </row>
        <row r="25">
          <cell r="O25">
            <v>27836.271186440677</v>
          </cell>
        </row>
        <row r="26">
          <cell r="O26">
            <v>24763.389830508477</v>
          </cell>
        </row>
        <row r="27">
          <cell r="O27">
            <v>21263.389830508477</v>
          </cell>
        </row>
        <row r="28">
          <cell r="O28">
            <v>22576.77966101695</v>
          </cell>
        </row>
        <row r="29">
          <cell r="O29">
            <v>34849.322033898301</v>
          </cell>
        </row>
        <row r="30">
          <cell r="O30">
            <v>43617.118644067799</v>
          </cell>
        </row>
        <row r="31">
          <cell r="O31">
            <v>43617.118644067799</v>
          </cell>
        </row>
        <row r="32">
          <cell r="O32">
            <v>26082.711864406781</v>
          </cell>
        </row>
      </sheetData>
      <sheetData sheetId="2">
        <row r="15">
          <cell r="O15">
            <v>17910.508474576272</v>
          </cell>
        </row>
        <row r="16">
          <cell r="O16">
            <v>17910.508474576272</v>
          </cell>
        </row>
        <row r="17">
          <cell r="O17">
            <v>19941.694915254237</v>
          </cell>
        </row>
        <row r="18">
          <cell r="O18">
            <v>19941.694915254237</v>
          </cell>
        </row>
        <row r="19">
          <cell r="O19">
            <v>26849.152542372882</v>
          </cell>
        </row>
        <row r="20">
          <cell r="O20">
            <v>26849.152542372882</v>
          </cell>
        </row>
        <row r="21">
          <cell r="O21">
            <v>26849.152542372882</v>
          </cell>
        </row>
        <row r="22">
          <cell r="O22">
            <v>26849.152542372882</v>
          </cell>
        </row>
        <row r="23">
          <cell r="O23">
            <v>26849.152542372882</v>
          </cell>
        </row>
        <row r="24">
          <cell r="O24">
            <v>30356.271186440677</v>
          </cell>
        </row>
        <row r="25">
          <cell r="O25">
            <v>30356.271186440677</v>
          </cell>
        </row>
        <row r="26">
          <cell r="O26">
            <v>27283.389830508477</v>
          </cell>
        </row>
        <row r="27">
          <cell r="O27">
            <v>23783.389830508477</v>
          </cell>
        </row>
        <row r="28">
          <cell r="O28">
            <v>25096.779661016953</v>
          </cell>
        </row>
        <row r="29">
          <cell r="O29">
            <v>37369.322033898301</v>
          </cell>
        </row>
        <row r="30">
          <cell r="O30">
            <v>46137.118644067792</v>
          </cell>
        </row>
        <row r="31">
          <cell r="O31">
            <v>46137.118644067792</v>
          </cell>
        </row>
        <row r="32">
          <cell r="O32">
            <v>28602.711864406781</v>
          </cell>
        </row>
      </sheetData>
      <sheetData sheetId="3">
        <row r="15">
          <cell r="O15">
            <v>17070.508474576272</v>
          </cell>
        </row>
        <row r="16">
          <cell r="O16">
            <v>17070.508474576272</v>
          </cell>
        </row>
        <row r="17">
          <cell r="O17">
            <v>19101.694915254237</v>
          </cell>
        </row>
        <row r="18">
          <cell r="O18">
            <v>19101.694915254237</v>
          </cell>
        </row>
        <row r="19">
          <cell r="O19">
            <v>26009.152542372882</v>
          </cell>
        </row>
        <row r="20">
          <cell r="O20">
            <v>26009.152542372882</v>
          </cell>
        </row>
        <row r="21">
          <cell r="O21">
            <v>26009.152542372882</v>
          </cell>
        </row>
        <row r="22">
          <cell r="O22">
            <v>26009.152542372882</v>
          </cell>
        </row>
        <row r="23">
          <cell r="O23">
            <v>26009.152542372882</v>
          </cell>
        </row>
        <row r="24">
          <cell r="O24">
            <v>29516.271186440677</v>
          </cell>
        </row>
        <row r="25">
          <cell r="O25">
            <v>29516.271186440677</v>
          </cell>
        </row>
        <row r="26">
          <cell r="O26">
            <v>26443.389830508477</v>
          </cell>
        </row>
        <row r="27">
          <cell r="O27">
            <v>22943.389830508477</v>
          </cell>
        </row>
        <row r="28">
          <cell r="O28">
            <v>24256.779661016953</v>
          </cell>
        </row>
        <row r="29">
          <cell r="O29">
            <v>36529.322033898301</v>
          </cell>
        </row>
        <row r="30">
          <cell r="O30">
            <v>45297.118644067799</v>
          </cell>
        </row>
        <row r="31">
          <cell r="O31">
            <v>45297.118644067799</v>
          </cell>
        </row>
        <row r="32">
          <cell r="O32">
            <v>27762.711864406781</v>
          </cell>
        </row>
      </sheetData>
      <sheetData sheetId="4">
        <row r="15">
          <cell r="O15">
            <v>15810.508474576272</v>
          </cell>
        </row>
        <row r="16">
          <cell r="O16">
            <v>15810.508474576272</v>
          </cell>
        </row>
        <row r="17">
          <cell r="O17">
            <v>17841.694915254237</v>
          </cell>
        </row>
        <row r="18">
          <cell r="O18">
            <v>17841.694915254237</v>
          </cell>
        </row>
        <row r="19">
          <cell r="O19">
            <v>24749.152542372882</v>
          </cell>
        </row>
        <row r="20">
          <cell r="O20">
            <v>24749.152542372882</v>
          </cell>
        </row>
        <row r="21">
          <cell r="O21">
            <v>24749.152542372882</v>
          </cell>
        </row>
        <row r="22">
          <cell r="O22">
            <v>24749.152542372882</v>
          </cell>
        </row>
        <row r="23">
          <cell r="O23">
            <v>24749.152542372882</v>
          </cell>
        </row>
        <row r="24">
          <cell r="O24">
            <v>28256.271186440677</v>
          </cell>
        </row>
        <row r="25">
          <cell r="O25">
            <v>28256.271186440677</v>
          </cell>
        </row>
        <row r="26">
          <cell r="O26">
            <v>25183.389830508477</v>
          </cell>
        </row>
        <row r="27">
          <cell r="O27">
            <v>21683.389830508477</v>
          </cell>
        </row>
        <row r="28">
          <cell r="O28">
            <v>22996.779661016953</v>
          </cell>
        </row>
        <row r="29">
          <cell r="O29">
            <v>35269.322033898301</v>
          </cell>
        </row>
        <row r="30">
          <cell r="O30">
            <v>44037.118644067799</v>
          </cell>
        </row>
        <row r="31">
          <cell r="O31">
            <v>44037.118644067799</v>
          </cell>
        </row>
        <row r="32">
          <cell r="O32">
            <v>26502.711864406781</v>
          </cell>
        </row>
      </sheetData>
      <sheetData sheetId="5">
        <row r="15">
          <cell r="O15">
            <v>16650.508474576272</v>
          </cell>
        </row>
      </sheetData>
      <sheetData sheetId="6"/>
      <sheetData sheetId="7">
        <row r="15">
          <cell r="O15">
            <v>14130.508474576272</v>
          </cell>
        </row>
        <row r="16">
          <cell r="O16">
            <v>14130.508474576272</v>
          </cell>
        </row>
        <row r="17">
          <cell r="O17">
            <v>16161.694915254237</v>
          </cell>
        </row>
        <row r="18">
          <cell r="O18">
            <v>16161.694915254237</v>
          </cell>
        </row>
        <row r="19">
          <cell r="O19">
            <v>23069.152542372882</v>
          </cell>
        </row>
        <row r="20">
          <cell r="O20">
            <v>23069.152542372882</v>
          </cell>
        </row>
        <row r="21">
          <cell r="O21">
            <v>23069.152542372882</v>
          </cell>
        </row>
        <row r="22">
          <cell r="O22">
            <v>23069.152542372882</v>
          </cell>
        </row>
        <row r="23">
          <cell r="O23">
            <v>23069.152542372882</v>
          </cell>
        </row>
        <row r="24">
          <cell r="O24">
            <v>26576.271186440677</v>
          </cell>
        </row>
        <row r="25">
          <cell r="O25">
            <v>26576.271186440677</v>
          </cell>
        </row>
        <row r="26">
          <cell r="O26">
            <v>23503.389830508477</v>
          </cell>
        </row>
        <row r="27">
          <cell r="O27">
            <v>20003.389830508477</v>
          </cell>
        </row>
        <row r="28">
          <cell r="O28">
            <v>21316.77966101695</v>
          </cell>
        </row>
        <row r="29">
          <cell r="O29">
            <v>33589.322033898301</v>
          </cell>
        </row>
        <row r="30">
          <cell r="O30">
            <v>42357.118644067799</v>
          </cell>
        </row>
        <row r="31">
          <cell r="O31">
            <v>42357.118644067799</v>
          </cell>
        </row>
        <row r="32">
          <cell r="O32">
            <v>24822.711864406781</v>
          </cell>
        </row>
      </sheetData>
      <sheetData sheetId="8">
        <row r="15">
          <cell r="O15">
            <v>13710.508474576272</v>
          </cell>
        </row>
        <row r="16">
          <cell r="O16">
            <v>13710.508474576272</v>
          </cell>
        </row>
        <row r="17">
          <cell r="O17">
            <v>15741.694915254237</v>
          </cell>
        </row>
        <row r="18">
          <cell r="O18">
            <v>15741.694915254237</v>
          </cell>
        </row>
        <row r="19">
          <cell r="O19">
            <v>22649.152542372882</v>
          </cell>
        </row>
        <row r="20">
          <cell r="O20">
            <v>22649.152542372882</v>
          </cell>
        </row>
        <row r="21">
          <cell r="O21">
            <v>22649.152542372882</v>
          </cell>
        </row>
        <row r="22">
          <cell r="O22">
            <v>22649.152542372882</v>
          </cell>
        </row>
        <row r="23">
          <cell r="O23">
            <v>22649.152542372882</v>
          </cell>
        </row>
        <row r="24">
          <cell r="O24">
            <v>26156.271186440677</v>
          </cell>
        </row>
        <row r="25">
          <cell r="O25">
            <v>26156.271186440677</v>
          </cell>
        </row>
        <row r="26">
          <cell r="O26">
            <v>23083.389830508477</v>
          </cell>
        </row>
        <row r="27">
          <cell r="O27">
            <v>19583.389830508477</v>
          </cell>
        </row>
        <row r="28">
          <cell r="O28">
            <v>20896.77966101695</v>
          </cell>
        </row>
        <row r="29">
          <cell r="O29">
            <v>33169.322033898301</v>
          </cell>
        </row>
        <row r="30">
          <cell r="O30">
            <v>41937.118644067799</v>
          </cell>
        </row>
        <row r="31">
          <cell r="O31">
            <v>41937.118644067799</v>
          </cell>
        </row>
        <row r="32">
          <cell r="O32">
            <v>24402.711864406781</v>
          </cell>
        </row>
      </sheetData>
      <sheetData sheetId="9">
        <row r="15">
          <cell r="O15">
            <v>13430.508474576272</v>
          </cell>
        </row>
        <row r="16">
          <cell r="O16">
            <v>13430.508474576272</v>
          </cell>
        </row>
        <row r="17">
          <cell r="O17">
            <v>15461.694915254237</v>
          </cell>
        </row>
        <row r="18">
          <cell r="O18">
            <v>15461.694915254237</v>
          </cell>
        </row>
        <row r="19">
          <cell r="O19">
            <v>22369.152542372882</v>
          </cell>
        </row>
        <row r="20">
          <cell r="O20">
            <v>22369.152542372882</v>
          </cell>
        </row>
        <row r="21">
          <cell r="O21">
            <v>22369.152542372882</v>
          </cell>
        </row>
        <row r="22">
          <cell r="O22">
            <v>22369.152542372882</v>
          </cell>
        </row>
        <row r="23">
          <cell r="O23">
            <v>22369.152542372882</v>
          </cell>
        </row>
        <row r="24">
          <cell r="O24">
            <v>25876.271186440677</v>
          </cell>
        </row>
        <row r="25">
          <cell r="O25">
            <v>25876.271186440677</v>
          </cell>
        </row>
        <row r="26">
          <cell r="O26">
            <v>22803.389830508477</v>
          </cell>
        </row>
        <row r="27">
          <cell r="O27">
            <v>19303.389830508477</v>
          </cell>
        </row>
        <row r="28">
          <cell r="O28">
            <v>20616.77966101695</v>
          </cell>
        </row>
        <row r="29">
          <cell r="O29">
            <v>32889.322033898301</v>
          </cell>
        </row>
        <row r="30">
          <cell r="O30">
            <v>41657.118644067799</v>
          </cell>
        </row>
        <row r="31">
          <cell r="O31">
            <v>41657.118644067799</v>
          </cell>
        </row>
        <row r="32">
          <cell r="O32">
            <v>24122.711864406781</v>
          </cell>
        </row>
      </sheetData>
      <sheetData sheetId="10">
        <row r="15">
          <cell r="O15">
            <v>12000</v>
          </cell>
        </row>
        <row r="16">
          <cell r="O16">
            <v>12000</v>
          </cell>
        </row>
        <row r="17">
          <cell r="O17">
            <v>13712</v>
          </cell>
        </row>
        <row r="18">
          <cell r="O18">
            <v>13712</v>
          </cell>
        </row>
        <row r="19">
          <cell r="O19">
            <v>19534</v>
          </cell>
        </row>
        <row r="20">
          <cell r="O20">
            <v>19534</v>
          </cell>
        </row>
        <row r="21">
          <cell r="O21">
            <v>19534</v>
          </cell>
        </row>
        <row r="22">
          <cell r="O22">
            <v>19534</v>
          </cell>
        </row>
        <row r="23">
          <cell r="O23">
            <v>19534</v>
          </cell>
        </row>
        <row r="24">
          <cell r="O24">
            <v>22490</v>
          </cell>
        </row>
        <row r="25">
          <cell r="O25">
            <v>22490</v>
          </cell>
        </row>
        <row r="26">
          <cell r="O26">
            <v>19900</v>
          </cell>
        </row>
        <row r="27">
          <cell r="O27">
            <v>16950</v>
          </cell>
        </row>
        <row r="28">
          <cell r="O28">
            <v>18057</v>
          </cell>
        </row>
        <row r="29">
          <cell r="O29">
            <v>28401</v>
          </cell>
        </row>
        <row r="30">
          <cell r="O30">
            <v>35791</v>
          </cell>
        </row>
        <row r="31">
          <cell r="O31">
            <v>35791</v>
          </cell>
        </row>
        <row r="32">
          <cell r="O32">
            <v>21012</v>
          </cell>
        </row>
      </sheetData>
      <sheetData sheetId="11">
        <row r="15">
          <cell r="O15">
            <v>11500</v>
          </cell>
        </row>
        <row r="16">
          <cell r="O16">
            <v>11500</v>
          </cell>
        </row>
        <row r="17">
          <cell r="O17">
            <v>13212</v>
          </cell>
        </row>
        <row r="18">
          <cell r="O18">
            <v>13212</v>
          </cell>
        </row>
        <row r="19">
          <cell r="O19">
            <v>19034</v>
          </cell>
        </row>
        <row r="20">
          <cell r="O20">
            <v>19034</v>
          </cell>
        </row>
        <row r="21">
          <cell r="O21">
            <v>19034</v>
          </cell>
        </row>
        <row r="22">
          <cell r="O22">
            <v>19034</v>
          </cell>
        </row>
        <row r="23">
          <cell r="O23">
            <v>19034</v>
          </cell>
        </row>
        <row r="24">
          <cell r="O24">
            <v>21990</v>
          </cell>
        </row>
        <row r="25">
          <cell r="O25">
            <v>21990</v>
          </cell>
        </row>
        <row r="26">
          <cell r="O26">
            <v>19400</v>
          </cell>
        </row>
        <row r="27">
          <cell r="O27">
            <v>16450</v>
          </cell>
        </row>
        <row r="28">
          <cell r="O28">
            <v>17557</v>
          </cell>
        </row>
        <row r="29">
          <cell r="O29">
            <v>27901</v>
          </cell>
        </row>
        <row r="30">
          <cell r="O30">
            <v>35291</v>
          </cell>
        </row>
        <row r="31">
          <cell r="O31">
            <v>35291</v>
          </cell>
        </row>
        <row r="32">
          <cell r="O32">
            <v>20512</v>
          </cell>
        </row>
      </sheetData>
      <sheetData sheetId="12"/>
      <sheetData sheetId="13">
        <row r="15">
          <cell r="O15">
            <v>5750</v>
          </cell>
        </row>
        <row r="16">
          <cell r="O16">
            <v>5750</v>
          </cell>
        </row>
        <row r="17">
          <cell r="O17">
            <v>6606</v>
          </cell>
        </row>
        <row r="18">
          <cell r="O18">
            <v>6606</v>
          </cell>
        </row>
        <row r="19">
          <cell r="O19">
            <v>9517</v>
          </cell>
        </row>
        <row r="20">
          <cell r="O20">
            <v>9517</v>
          </cell>
        </row>
        <row r="21">
          <cell r="O21">
            <v>9517</v>
          </cell>
        </row>
        <row r="22">
          <cell r="O22">
            <v>9517</v>
          </cell>
        </row>
        <row r="23">
          <cell r="O23">
            <v>9517</v>
          </cell>
        </row>
        <row r="24">
          <cell r="O24">
            <v>10995</v>
          </cell>
        </row>
        <row r="25">
          <cell r="O25">
            <v>10995</v>
          </cell>
        </row>
        <row r="26">
          <cell r="O26">
            <v>9700</v>
          </cell>
        </row>
        <row r="27">
          <cell r="O27">
            <v>8225</v>
          </cell>
        </row>
        <row r="28">
          <cell r="O28">
            <v>8778.5</v>
          </cell>
        </row>
        <row r="29">
          <cell r="O29">
            <v>13950.5</v>
          </cell>
        </row>
        <row r="31">
          <cell r="O31">
            <v>17645.5</v>
          </cell>
        </row>
        <row r="32">
          <cell r="O32">
            <v>10256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85" zoomScaleNormal="85" zoomScaleSheetLayoutView="85" workbookViewId="0">
      <pane xSplit="2" ySplit="11" topLeftCell="C12" activePane="bottomRight" state="frozen"/>
      <selection pane="topRight" activeCell="C1" sqref="C1"/>
      <selection pane="bottomLeft" activeCell="A15" sqref="A15"/>
      <selection pane="bottomRight" activeCell="G19" sqref="G1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ht="15" hidden="1" customHeight="1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49"/>
      <c r="P1" s="49"/>
      <c r="Q1" s="49"/>
    </row>
    <row r="2" spans="1:18" ht="16.5" customHeight="1">
      <c r="A2" s="141" t="s">
        <v>58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49"/>
      <c r="P2" s="49"/>
      <c r="Q2" s="49"/>
    </row>
    <row r="3" spans="1:18" ht="24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9"/>
      <c r="P3" s="49"/>
      <c r="Q3" s="49"/>
    </row>
    <row r="4" spans="1:18" ht="22.5" customHeight="1" thickBot="1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7.5" hidden="1" customHeight="1" thickBot="1">
      <c r="A5" s="70"/>
      <c r="B5" s="70"/>
      <c r="C5" s="70"/>
      <c r="D5" s="70"/>
      <c r="E5" s="70"/>
      <c r="F5" s="70"/>
      <c r="G5" s="70"/>
      <c r="H5" s="70"/>
    </row>
    <row r="6" spans="1:18" s="52" customFormat="1" ht="66" customHeight="1" thickBot="1">
      <c r="A6" s="156" t="s">
        <v>3</v>
      </c>
      <c r="B6" s="153" t="s">
        <v>0</v>
      </c>
      <c r="C6" s="137" t="s">
        <v>76</v>
      </c>
      <c r="D6" s="138"/>
      <c r="E6" s="138"/>
      <c r="F6" s="137" t="s">
        <v>75</v>
      </c>
      <c r="G6" s="138"/>
      <c r="H6" s="139"/>
      <c r="I6" s="159" t="s">
        <v>52</v>
      </c>
      <c r="J6" s="138"/>
      <c r="K6" s="160"/>
      <c r="L6" s="137" t="s">
        <v>59</v>
      </c>
      <c r="M6" s="138"/>
      <c r="N6" s="139"/>
      <c r="O6" s="137" t="s">
        <v>46</v>
      </c>
      <c r="P6" s="138"/>
      <c r="Q6" s="139"/>
      <c r="R6" s="52" t="s">
        <v>13</v>
      </c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60" customFormat="1" ht="14.45" hidden="1" customHeight="1" outlineLevel="1">
      <c r="A10" s="53"/>
      <c r="B10" s="53"/>
      <c r="C10" s="58">
        <v>1.5</v>
      </c>
      <c r="D10" s="55">
        <v>800</v>
      </c>
      <c r="E10" s="71">
        <v>0.3</v>
      </c>
      <c r="F10" s="58">
        <v>1.5</v>
      </c>
      <c r="G10" s="55">
        <v>400</v>
      </c>
      <c r="H10" s="56">
        <v>0.3</v>
      </c>
      <c r="I10" s="54">
        <v>1.5</v>
      </c>
      <c r="J10" s="55">
        <v>200</v>
      </c>
      <c r="K10" s="57">
        <v>0.3</v>
      </c>
      <c r="L10" s="101">
        <v>1.5</v>
      </c>
      <c r="M10" s="102">
        <v>1.5</v>
      </c>
      <c r="N10" s="103">
        <v>0.3</v>
      </c>
      <c r="O10" s="101">
        <v>1.5</v>
      </c>
      <c r="P10" s="102">
        <v>1.5</v>
      </c>
      <c r="Q10" s="103">
        <v>0.3</v>
      </c>
    </row>
    <row r="11" spans="1:18" s="60" customFormat="1" ht="13.9" hidden="1" customHeight="1" outlineLevel="1" thickBot="1">
      <c r="A11" s="61"/>
      <c r="B11" s="61"/>
      <c r="C11" s="62"/>
      <c r="D11" s="44">
        <v>700</v>
      </c>
      <c r="E11" s="44"/>
      <c r="F11" s="62"/>
      <c r="G11" s="44">
        <v>600</v>
      </c>
      <c r="H11" s="45"/>
      <c r="I11" s="63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ht="27.75" customHeight="1" collapsed="1">
      <c r="A12" s="28">
        <v>1</v>
      </c>
      <c r="B12" s="33" t="s">
        <v>30</v>
      </c>
      <c r="C12" s="25">
        <v>9600</v>
      </c>
      <c r="D12" s="22">
        <v>6400</v>
      </c>
      <c r="E12" s="23" t="s">
        <v>2</v>
      </c>
      <c r="F12" s="25">
        <v>7500</v>
      </c>
      <c r="G12" s="22">
        <v>5000</v>
      </c>
      <c r="H12" s="23" t="s">
        <v>2</v>
      </c>
      <c r="I12" s="25">
        <v>8100</v>
      </c>
      <c r="J12" s="22">
        <v>5400</v>
      </c>
      <c r="K12" s="23" t="s">
        <v>2</v>
      </c>
      <c r="L12" s="24">
        <v>8400</v>
      </c>
      <c r="M12" s="22">
        <v>5600</v>
      </c>
      <c r="N12" s="23" t="s">
        <v>2</v>
      </c>
      <c r="O12" s="24">
        <f>[1]СКП!$O15</f>
        <v>10593.220338983052</v>
      </c>
      <c r="P12" s="24">
        <f>IF((O12/2)&lt;M12,M12,(O12/2))</f>
        <v>5600</v>
      </c>
      <c r="Q12" s="23" t="s">
        <v>2</v>
      </c>
      <c r="R12" s="68"/>
    </row>
    <row r="13" spans="1:18" ht="27.75" customHeight="1" thickBot="1">
      <c r="A13" s="27">
        <v>2</v>
      </c>
      <c r="B13" s="34" t="s">
        <v>31</v>
      </c>
      <c r="C13" s="16">
        <v>8850</v>
      </c>
      <c r="D13" s="10">
        <v>5900</v>
      </c>
      <c r="E13" s="17" t="s">
        <v>2</v>
      </c>
      <c r="F13" s="16">
        <v>6750</v>
      </c>
      <c r="G13" s="10">
        <v>4500</v>
      </c>
      <c r="H13" s="17" t="s">
        <v>2</v>
      </c>
      <c r="I13" s="16">
        <v>7350</v>
      </c>
      <c r="J13" s="10">
        <v>4900</v>
      </c>
      <c r="K13" s="17" t="s">
        <v>2</v>
      </c>
      <c r="L13" s="14">
        <v>7650</v>
      </c>
      <c r="M13" s="7">
        <v>5100</v>
      </c>
      <c r="N13" s="17" t="s">
        <v>2</v>
      </c>
      <c r="O13" s="14">
        <f>[1]СКП!$O16</f>
        <v>10593.220338983052</v>
      </c>
      <c r="P13" s="14">
        <f t="shared" ref="P13:P29" si="0">IF((O13/2)&lt;M13,M13,(O13/2))</f>
        <v>5296.610169491526</v>
      </c>
      <c r="Q13" s="17" t="s">
        <v>2</v>
      </c>
      <c r="R13" s="68"/>
    </row>
    <row r="14" spans="1:18" ht="30" customHeight="1">
      <c r="A14" s="28">
        <v>3</v>
      </c>
      <c r="B14" s="33" t="s">
        <v>25</v>
      </c>
      <c r="C14" s="25">
        <v>10950.000000000002</v>
      </c>
      <c r="D14" s="48">
        <v>7300.0000000000009</v>
      </c>
      <c r="E14" s="23" t="s">
        <v>2</v>
      </c>
      <c r="F14" s="25">
        <v>8850.0000000000018</v>
      </c>
      <c r="G14" s="22">
        <v>5900.0000000000009</v>
      </c>
      <c r="H14" s="23" t="s">
        <v>2</v>
      </c>
      <c r="I14" s="25">
        <v>9450.0000000000018</v>
      </c>
      <c r="J14" s="22">
        <v>6300.0000000000009</v>
      </c>
      <c r="K14" s="23" t="s">
        <v>2</v>
      </c>
      <c r="L14" s="24">
        <v>9750.0000000000018</v>
      </c>
      <c r="M14" s="22">
        <v>6500.0000000000009</v>
      </c>
      <c r="N14" s="23" t="s">
        <v>2</v>
      </c>
      <c r="O14" s="24">
        <f>[1]СКП!$O17</f>
        <v>12044.06779661017</v>
      </c>
      <c r="P14" s="24">
        <f t="shared" si="0"/>
        <v>6500.0000000000009</v>
      </c>
      <c r="Q14" s="23" t="s">
        <v>2</v>
      </c>
      <c r="R14" s="68"/>
    </row>
    <row r="15" spans="1:18" ht="24.75" customHeight="1" thickBot="1">
      <c r="A15" s="27">
        <v>4</v>
      </c>
      <c r="B15" s="34" t="s">
        <v>29</v>
      </c>
      <c r="C15" s="16">
        <v>10050</v>
      </c>
      <c r="D15" s="7">
        <v>6700</v>
      </c>
      <c r="E15" s="17" t="s">
        <v>2</v>
      </c>
      <c r="F15" s="16">
        <v>7950</v>
      </c>
      <c r="G15" s="117">
        <v>5300</v>
      </c>
      <c r="H15" s="17" t="s">
        <v>2</v>
      </c>
      <c r="I15" s="16">
        <v>8550</v>
      </c>
      <c r="J15" s="7">
        <v>5700</v>
      </c>
      <c r="K15" s="17" t="s">
        <v>2</v>
      </c>
      <c r="L15" s="14">
        <v>8850</v>
      </c>
      <c r="M15" s="7">
        <v>5900</v>
      </c>
      <c r="N15" s="17" t="s">
        <v>2</v>
      </c>
      <c r="O15" s="14">
        <f>[1]СКП!$O18</f>
        <v>12044.06779661017</v>
      </c>
      <c r="P15" s="14">
        <f t="shared" si="0"/>
        <v>6022.0338983050851</v>
      </c>
      <c r="Q15" s="17" t="s">
        <v>2</v>
      </c>
      <c r="R15" s="68"/>
    </row>
    <row r="16" spans="1:18" ht="37.5" customHeight="1">
      <c r="A16" s="28">
        <v>5</v>
      </c>
      <c r="B16" s="34" t="s">
        <v>26</v>
      </c>
      <c r="C16" s="16">
        <v>13200</v>
      </c>
      <c r="D16" s="117">
        <v>8800</v>
      </c>
      <c r="E16" s="17">
        <v>6160</v>
      </c>
      <c r="F16" s="16">
        <v>11100</v>
      </c>
      <c r="G16" s="7">
        <v>7400</v>
      </c>
      <c r="H16" s="17">
        <v>5180</v>
      </c>
      <c r="I16" s="16">
        <v>13200</v>
      </c>
      <c r="J16" s="117">
        <v>8800</v>
      </c>
      <c r="K16" s="17">
        <v>6160</v>
      </c>
      <c r="L16" s="14">
        <v>13500</v>
      </c>
      <c r="M16" s="7">
        <v>9000</v>
      </c>
      <c r="N16" s="17">
        <v>6300</v>
      </c>
      <c r="O16" s="14">
        <f>[1]СКП!$O19</f>
        <v>16977.966101694918</v>
      </c>
      <c r="P16" s="14">
        <f t="shared" si="0"/>
        <v>9000</v>
      </c>
      <c r="Q16" s="17">
        <v>7616</v>
      </c>
      <c r="R16" s="68"/>
    </row>
    <row r="17" spans="1:19" ht="27.75" customHeight="1" thickBot="1">
      <c r="A17" s="27">
        <v>6</v>
      </c>
      <c r="B17" s="34" t="s">
        <v>14</v>
      </c>
      <c r="C17" s="16">
        <v>12000</v>
      </c>
      <c r="D17" s="7">
        <v>8000</v>
      </c>
      <c r="E17" s="17">
        <v>5600</v>
      </c>
      <c r="F17" s="16">
        <v>9900</v>
      </c>
      <c r="G17" s="117">
        <v>6600</v>
      </c>
      <c r="H17" s="17">
        <v>4620</v>
      </c>
      <c r="I17" s="16">
        <v>12000</v>
      </c>
      <c r="J17" s="7">
        <v>8000</v>
      </c>
      <c r="K17" s="17">
        <v>5600</v>
      </c>
      <c r="L17" s="14">
        <v>12300</v>
      </c>
      <c r="M17" s="7">
        <v>8200</v>
      </c>
      <c r="N17" s="17">
        <v>5740</v>
      </c>
      <c r="O17" s="14">
        <f>[1]СКП!$O20</f>
        <v>16977.966101694918</v>
      </c>
      <c r="P17" s="14">
        <f t="shared" si="0"/>
        <v>8488.9830508474588</v>
      </c>
      <c r="Q17" s="17">
        <v>7280</v>
      </c>
      <c r="R17" s="68"/>
    </row>
    <row r="18" spans="1:19" ht="27.75" customHeight="1">
      <c r="A18" s="28">
        <v>7</v>
      </c>
      <c r="B18" s="34" t="s">
        <v>33</v>
      </c>
      <c r="C18" s="16">
        <v>13500</v>
      </c>
      <c r="D18" s="7">
        <v>9000</v>
      </c>
      <c r="E18" s="17">
        <v>6300</v>
      </c>
      <c r="F18" s="16">
        <v>11400</v>
      </c>
      <c r="G18" s="5">
        <v>7600</v>
      </c>
      <c r="H18" s="17">
        <v>5320</v>
      </c>
      <c r="I18" s="16">
        <v>13500</v>
      </c>
      <c r="J18" s="7">
        <v>9000</v>
      </c>
      <c r="K18" s="17">
        <v>6300</v>
      </c>
      <c r="L18" s="14">
        <v>13800</v>
      </c>
      <c r="M18" s="7">
        <v>9200</v>
      </c>
      <c r="N18" s="17">
        <v>6440</v>
      </c>
      <c r="O18" s="14">
        <f>[1]СКП!$O21</f>
        <v>16977.966101694918</v>
      </c>
      <c r="P18" s="14">
        <f t="shared" si="0"/>
        <v>9200</v>
      </c>
      <c r="Q18" s="17">
        <v>7840</v>
      </c>
      <c r="R18" s="68"/>
    </row>
    <row r="19" spans="1:19" ht="27" customHeight="1" thickBot="1">
      <c r="A19" s="27">
        <v>8</v>
      </c>
      <c r="B19" s="34" t="s">
        <v>15</v>
      </c>
      <c r="C19" s="16">
        <v>12450</v>
      </c>
      <c r="D19" s="117">
        <v>8300</v>
      </c>
      <c r="E19" s="17">
        <v>5810</v>
      </c>
      <c r="F19" s="16">
        <v>10350.000000000002</v>
      </c>
      <c r="G19" s="5">
        <v>6900.0000000000009</v>
      </c>
      <c r="H19" s="17">
        <v>4830.0000000000009</v>
      </c>
      <c r="I19" s="16">
        <v>10950.000000000002</v>
      </c>
      <c r="J19" s="7">
        <v>7300.0000000000009</v>
      </c>
      <c r="K19" s="17">
        <v>5110.0000000000009</v>
      </c>
      <c r="L19" s="14">
        <v>11250.000000000002</v>
      </c>
      <c r="M19" s="7">
        <v>7500.0000000000009</v>
      </c>
      <c r="N19" s="17">
        <v>5250.0000000000009</v>
      </c>
      <c r="O19" s="14">
        <f>[1]СКП!$O22</f>
        <v>16977.966101694918</v>
      </c>
      <c r="P19" s="14">
        <f t="shared" si="0"/>
        <v>8488.9830508474588</v>
      </c>
      <c r="Q19" s="17">
        <v>7392</v>
      </c>
      <c r="R19" s="68"/>
    </row>
    <row r="20" spans="1:19" ht="26.25" customHeight="1">
      <c r="A20" s="28">
        <v>9</v>
      </c>
      <c r="B20" s="34" t="s">
        <v>16</v>
      </c>
      <c r="C20" s="16">
        <v>11400</v>
      </c>
      <c r="D20" s="7">
        <v>7600</v>
      </c>
      <c r="E20" s="17">
        <v>5320</v>
      </c>
      <c r="F20" s="16">
        <v>9300</v>
      </c>
      <c r="G20" s="5">
        <v>6200</v>
      </c>
      <c r="H20" s="17">
        <v>4340</v>
      </c>
      <c r="I20" s="16">
        <v>9900</v>
      </c>
      <c r="J20" s="7">
        <v>6600</v>
      </c>
      <c r="K20" s="17">
        <v>4620</v>
      </c>
      <c r="L20" s="14">
        <v>10200</v>
      </c>
      <c r="M20" s="7">
        <v>6800</v>
      </c>
      <c r="N20" s="17">
        <v>4760</v>
      </c>
      <c r="O20" s="14">
        <f>[1]СКП!$O23</f>
        <v>16977.966101694918</v>
      </c>
      <c r="P20" s="14">
        <f t="shared" si="0"/>
        <v>8488.9830508474588</v>
      </c>
      <c r="Q20" s="17">
        <v>6832</v>
      </c>
      <c r="R20" s="68"/>
    </row>
    <row r="21" spans="1:19" ht="26.25" customHeight="1" thickBot="1">
      <c r="A21" s="27">
        <v>10</v>
      </c>
      <c r="B21" s="34" t="s">
        <v>17</v>
      </c>
      <c r="C21" s="16">
        <v>14400</v>
      </c>
      <c r="D21" s="117">
        <v>9600</v>
      </c>
      <c r="E21" s="17">
        <v>6720</v>
      </c>
      <c r="F21" s="16">
        <v>12300</v>
      </c>
      <c r="G21" s="7">
        <v>8200</v>
      </c>
      <c r="H21" s="17">
        <v>5740</v>
      </c>
      <c r="I21" s="16">
        <v>14400</v>
      </c>
      <c r="J21" s="10">
        <v>9600</v>
      </c>
      <c r="K21" s="17">
        <v>6720</v>
      </c>
      <c r="L21" s="14">
        <v>14700</v>
      </c>
      <c r="M21" s="7">
        <v>9800</v>
      </c>
      <c r="N21" s="17">
        <v>6860</v>
      </c>
      <c r="O21" s="14">
        <f>[1]СКП!$O24</f>
        <v>19483.050847457627</v>
      </c>
      <c r="P21" s="14">
        <f t="shared" si="0"/>
        <v>9800</v>
      </c>
      <c r="Q21" s="17">
        <v>7857</v>
      </c>
      <c r="R21" s="68"/>
    </row>
    <row r="22" spans="1:19" ht="26.25" customHeight="1">
      <c r="A22" s="28">
        <v>11</v>
      </c>
      <c r="B22" s="34" t="s">
        <v>18</v>
      </c>
      <c r="C22" s="16">
        <v>13050</v>
      </c>
      <c r="D22" s="7">
        <v>8700</v>
      </c>
      <c r="E22" s="17">
        <v>6090</v>
      </c>
      <c r="F22" s="16">
        <v>10950</v>
      </c>
      <c r="G22" s="7">
        <v>7300</v>
      </c>
      <c r="H22" s="17">
        <v>5110</v>
      </c>
      <c r="I22" s="16">
        <v>13050</v>
      </c>
      <c r="J22" s="10">
        <v>8700</v>
      </c>
      <c r="K22" s="17">
        <v>6090</v>
      </c>
      <c r="L22" s="14">
        <v>13350</v>
      </c>
      <c r="M22" s="7">
        <v>8900</v>
      </c>
      <c r="N22" s="17">
        <v>6230</v>
      </c>
      <c r="O22" s="14">
        <f>[1]СКП!$O25</f>
        <v>19483.050847457627</v>
      </c>
      <c r="P22" s="14">
        <f t="shared" si="0"/>
        <v>9741.5254237288136</v>
      </c>
      <c r="Q22" s="17">
        <v>7857</v>
      </c>
      <c r="R22" s="68"/>
    </row>
    <row r="23" spans="1:19" ht="30" customHeight="1" thickBot="1">
      <c r="A23" s="27">
        <v>12</v>
      </c>
      <c r="B23" s="35" t="s">
        <v>27</v>
      </c>
      <c r="C23" s="1">
        <v>11625</v>
      </c>
      <c r="D23" s="10">
        <v>7750</v>
      </c>
      <c r="E23" s="3">
        <v>5425</v>
      </c>
      <c r="F23" s="1">
        <v>9525</v>
      </c>
      <c r="G23" s="10">
        <v>6350</v>
      </c>
      <c r="H23" s="3">
        <v>4445</v>
      </c>
      <c r="I23" s="1">
        <v>10125</v>
      </c>
      <c r="J23" s="10">
        <v>6750</v>
      </c>
      <c r="K23" s="3">
        <v>4725</v>
      </c>
      <c r="L23" s="8">
        <v>10425</v>
      </c>
      <c r="M23" s="2">
        <v>6950</v>
      </c>
      <c r="N23" s="3">
        <v>4865</v>
      </c>
      <c r="O23" s="97">
        <f>[1]СКП!$O26</f>
        <v>17288.135593220341</v>
      </c>
      <c r="P23" s="2">
        <f t="shared" si="0"/>
        <v>8644.0677966101703</v>
      </c>
      <c r="Q23" s="3">
        <v>7857</v>
      </c>
      <c r="R23" s="68"/>
    </row>
    <row r="24" spans="1:19" ht="30" customHeight="1">
      <c r="A24" s="28">
        <v>13</v>
      </c>
      <c r="B24" s="36" t="s">
        <v>19</v>
      </c>
      <c r="C24" s="12">
        <v>10800</v>
      </c>
      <c r="D24" s="22">
        <v>7200</v>
      </c>
      <c r="E24" s="13" t="s">
        <v>2</v>
      </c>
      <c r="F24" s="12">
        <v>8700</v>
      </c>
      <c r="G24" s="22">
        <v>5800</v>
      </c>
      <c r="H24" s="13" t="s">
        <v>2</v>
      </c>
      <c r="I24" s="12">
        <v>9300</v>
      </c>
      <c r="J24" s="22">
        <v>6200</v>
      </c>
      <c r="K24" s="13" t="s">
        <v>2</v>
      </c>
      <c r="L24" s="9">
        <v>9600</v>
      </c>
      <c r="M24" s="10">
        <v>6400</v>
      </c>
      <c r="N24" s="13" t="s">
        <v>2</v>
      </c>
      <c r="O24" s="9">
        <f>[1]СКП!$O27</f>
        <v>14788.135593220341</v>
      </c>
      <c r="P24" s="9">
        <f t="shared" si="0"/>
        <v>7394.0677966101703</v>
      </c>
      <c r="Q24" s="13" t="s">
        <v>2</v>
      </c>
      <c r="R24" s="68"/>
    </row>
    <row r="25" spans="1:19" ht="26.25" customHeight="1" thickBot="1">
      <c r="A25" s="27">
        <v>14</v>
      </c>
      <c r="B25" s="34" t="s">
        <v>32</v>
      </c>
      <c r="C25" s="16">
        <v>11550</v>
      </c>
      <c r="D25" s="7">
        <v>7700</v>
      </c>
      <c r="E25" s="17">
        <v>5390</v>
      </c>
      <c r="F25" s="16">
        <v>9450</v>
      </c>
      <c r="G25" s="7">
        <v>6300</v>
      </c>
      <c r="H25" s="17">
        <v>4410</v>
      </c>
      <c r="I25" s="16">
        <v>10050</v>
      </c>
      <c r="J25" s="117">
        <v>6700</v>
      </c>
      <c r="K25" s="17">
        <v>4690</v>
      </c>
      <c r="L25" s="14">
        <v>10350</v>
      </c>
      <c r="M25" s="7">
        <v>6900</v>
      </c>
      <c r="N25" s="17">
        <v>4830</v>
      </c>
      <c r="O25" s="14">
        <f>[1]СКП!$O28</f>
        <v>15726.271186440679</v>
      </c>
      <c r="P25" s="14">
        <f t="shared" si="0"/>
        <v>7863.1355932203396</v>
      </c>
      <c r="Q25" s="17">
        <v>6071</v>
      </c>
      <c r="R25" s="68"/>
    </row>
    <row r="26" spans="1:19" ht="30" customHeight="1" thickBot="1">
      <c r="A26" s="28">
        <v>15</v>
      </c>
      <c r="B26" s="34" t="s">
        <v>21</v>
      </c>
      <c r="C26" s="16">
        <v>14850</v>
      </c>
      <c r="D26" s="117">
        <v>9900</v>
      </c>
      <c r="E26" s="17">
        <v>6930</v>
      </c>
      <c r="F26" s="16">
        <v>12750</v>
      </c>
      <c r="G26" s="7">
        <v>8500</v>
      </c>
      <c r="H26" s="17">
        <v>5950</v>
      </c>
      <c r="I26" s="16">
        <v>13350</v>
      </c>
      <c r="J26" s="7">
        <v>8900</v>
      </c>
      <c r="K26" s="17">
        <v>6230</v>
      </c>
      <c r="L26" s="14">
        <v>13650</v>
      </c>
      <c r="M26" s="7">
        <v>9100</v>
      </c>
      <c r="N26" s="17">
        <v>6370</v>
      </c>
      <c r="O26" s="14">
        <f>[1]СКП!$O29</f>
        <v>24492.372881355932</v>
      </c>
      <c r="P26" s="14">
        <f t="shared" si="0"/>
        <v>12246.186440677966</v>
      </c>
      <c r="Q26" s="17">
        <v>10893</v>
      </c>
      <c r="R26" s="68"/>
    </row>
    <row r="27" spans="1:19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[1]СКП!$O30</f>
        <v>30755.084745762713</v>
      </c>
      <c r="P27" s="14">
        <f t="shared" si="0"/>
        <v>15377.542372881357</v>
      </c>
      <c r="Q27" s="17">
        <v>12857</v>
      </c>
      <c r="R27" s="68"/>
      <c r="S27" s="49" t="s">
        <v>13</v>
      </c>
    </row>
    <row r="28" spans="1:19" ht="30" customHeight="1" thickBot="1">
      <c r="A28" s="28">
        <v>16</v>
      </c>
      <c r="B28" s="35" t="s">
        <v>23</v>
      </c>
      <c r="C28" s="1">
        <v>21900</v>
      </c>
      <c r="D28" s="2">
        <v>14600</v>
      </c>
      <c r="E28" s="3">
        <v>10220</v>
      </c>
      <c r="F28" s="1">
        <v>19800</v>
      </c>
      <c r="G28" s="2">
        <v>13200</v>
      </c>
      <c r="H28" s="3">
        <v>9240</v>
      </c>
      <c r="I28" s="1">
        <v>21900</v>
      </c>
      <c r="J28" s="2">
        <v>14600</v>
      </c>
      <c r="K28" s="3">
        <v>10220</v>
      </c>
      <c r="L28" s="8">
        <v>22200</v>
      </c>
      <c r="M28" s="2">
        <v>14800</v>
      </c>
      <c r="N28" s="3">
        <v>10360</v>
      </c>
      <c r="O28" s="8">
        <f>[1]СКП!$O31</f>
        <v>30755.084745762713</v>
      </c>
      <c r="P28" s="8">
        <f t="shared" si="0"/>
        <v>15377.542372881357</v>
      </c>
      <c r="Q28" s="3">
        <v>12857</v>
      </c>
      <c r="R28" s="68"/>
    </row>
    <row r="29" spans="1:19" ht="21.75" customHeight="1" thickBot="1">
      <c r="A29" s="4">
        <v>17</v>
      </c>
      <c r="B29" s="108" t="s">
        <v>24</v>
      </c>
      <c r="C29" s="72">
        <v>12075</v>
      </c>
      <c r="D29" s="22">
        <v>8050</v>
      </c>
      <c r="E29" s="73">
        <v>5635</v>
      </c>
      <c r="F29" s="72">
        <v>8925</v>
      </c>
      <c r="G29" s="22">
        <v>5950</v>
      </c>
      <c r="H29" s="73">
        <v>4165</v>
      </c>
      <c r="I29" s="72">
        <v>12075</v>
      </c>
      <c r="J29" s="22">
        <v>8050</v>
      </c>
      <c r="K29" s="73">
        <v>5635</v>
      </c>
      <c r="L29" s="74">
        <v>12375</v>
      </c>
      <c r="M29" s="110">
        <v>8250</v>
      </c>
      <c r="N29" s="73">
        <v>5775</v>
      </c>
      <c r="O29" s="74">
        <f>[1]СКП!$O32</f>
        <v>18230.508474576272</v>
      </c>
      <c r="P29" s="74">
        <f t="shared" si="0"/>
        <v>9115.2542372881362</v>
      </c>
      <c r="Q29" s="73">
        <v>8393</v>
      </c>
      <c r="R29" s="68"/>
    </row>
    <row r="30" spans="1:19" ht="12.75" customHeight="1" thickBot="1">
      <c r="A30" s="130" t="s">
        <v>13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  <c r="P30" s="49"/>
      <c r="Q30" s="49"/>
    </row>
    <row r="31" spans="1:19" ht="13.5" customHeight="1">
      <c r="B31" s="135" t="s">
        <v>34</v>
      </c>
      <c r="C31" s="135"/>
      <c r="D31" s="135"/>
      <c r="E31" s="135"/>
      <c r="F31" s="135"/>
      <c r="G31" s="135"/>
      <c r="H31" s="135" t="s">
        <v>35</v>
      </c>
      <c r="I31" s="135"/>
      <c r="J31" s="135"/>
      <c r="K31" s="135"/>
      <c r="L31" s="135"/>
      <c r="M31" s="135"/>
      <c r="N31" s="135"/>
      <c r="O31" s="49"/>
      <c r="P31" s="49"/>
      <c r="Q31" s="49"/>
    </row>
    <row r="33" spans="2:10" ht="13.5" customHeight="1">
      <c r="E33" s="135"/>
      <c r="F33" s="135"/>
      <c r="G33" s="135"/>
    </row>
    <row r="35" spans="2:10" ht="13.5" customHeight="1">
      <c r="B35" s="75"/>
      <c r="C35" s="76"/>
      <c r="D35" s="76"/>
      <c r="E35" s="151"/>
      <c r="F35" s="150"/>
      <c r="G35" s="150"/>
      <c r="H35" s="151"/>
      <c r="I35" s="151"/>
      <c r="J35" s="151"/>
    </row>
    <row r="39" spans="2:10" ht="15">
      <c r="C39" s="150"/>
      <c r="D39" s="150"/>
    </row>
  </sheetData>
  <mergeCells count="38">
    <mergeCell ref="C39:D39"/>
    <mergeCell ref="C6:E6"/>
    <mergeCell ref="H35:J35"/>
    <mergeCell ref="E33:G33"/>
    <mergeCell ref="E35:G35"/>
    <mergeCell ref="H31:N31"/>
    <mergeCell ref="I8:I9"/>
    <mergeCell ref="C7:D7"/>
    <mergeCell ref="E7:E9"/>
    <mergeCell ref="I7:J7"/>
    <mergeCell ref="C8:C9"/>
    <mergeCell ref="D8:D9"/>
    <mergeCell ref="J8:J9"/>
    <mergeCell ref="G8:G9"/>
    <mergeCell ref="F6:H6"/>
    <mergeCell ref="N7:N9"/>
    <mergeCell ref="A1:N1"/>
    <mergeCell ref="A2:N2"/>
    <mergeCell ref="O7:P7"/>
    <mergeCell ref="Q7:Q9"/>
    <mergeCell ref="O8:O9"/>
    <mergeCell ref="P8:P9"/>
    <mergeCell ref="A3:N3"/>
    <mergeCell ref="L8:L9"/>
    <mergeCell ref="B6:B9"/>
    <mergeCell ref="A6:A9"/>
    <mergeCell ref="F8:F9"/>
    <mergeCell ref="M8:M9"/>
    <mergeCell ref="F7:G7"/>
    <mergeCell ref="H7:H9"/>
    <mergeCell ref="I6:K6"/>
    <mergeCell ref="K7:K9"/>
    <mergeCell ref="A30:N30"/>
    <mergeCell ref="L7:M7"/>
    <mergeCell ref="B31:G31"/>
    <mergeCell ref="A4:Q4"/>
    <mergeCell ref="O6:Q6"/>
    <mergeCell ref="L6:N6"/>
  </mergeCells>
  <pageMargins left="0.7" right="0.7" top="0.75" bottom="0.75" header="0.3" footer="0.3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topLeftCell="A6" zoomScale="85" zoomScaleNormal="85" zoomScaleSheetLayoutView="85" workbookViewId="0">
      <selection activeCell="C12" sqref="C12:N2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2.25" customHeight="1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9"/>
      <c r="P1" s="49"/>
      <c r="Q1" s="49"/>
    </row>
    <row r="2" spans="1:18" ht="15.75" customHeight="1">
      <c r="A2" s="162" t="s">
        <v>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9"/>
      <c r="P2" s="49"/>
      <c r="Q2" s="49"/>
    </row>
    <row r="3" spans="1:18" ht="5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07"/>
      <c r="P3" s="107"/>
      <c r="Q3" s="107"/>
    </row>
    <row r="4" spans="1:18" ht="7.1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7"/>
      <c r="P4" s="107"/>
      <c r="Q4" s="107"/>
    </row>
    <row r="5" spans="1:18" ht="17.25" customHeight="1" thickBot="1">
      <c r="A5" s="166" t="s">
        <v>10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500</v>
      </c>
      <c r="E10" s="71">
        <v>0.3</v>
      </c>
      <c r="F10" s="115">
        <v>1.5</v>
      </c>
      <c r="G10" s="55">
        <v>500</v>
      </c>
      <c r="H10" s="56">
        <v>0.3</v>
      </c>
      <c r="I10" s="113">
        <v>1.5</v>
      </c>
      <c r="J10" s="55">
        <v>500</v>
      </c>
      <c r="K10" s="57">
        <v>0.3</v>
      </c>
      <c r="L10" s="101">
        <v>1.5</v>
      </c>
      <c r="M10" s="102">
        <v>500</v>
      </c>
      <c r="N10" s="103">
        <v>0.3</v>
      </c>
      <c r="O10" s="101">
        <v>1.4</v>
      </c>
      <c r="P10" s="102">
        <v>500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/>
      <c r="E11" s="44"/>
      <c r="F11" s="116"/>
      <c r="G11" s="44"/>
      <c r="H11" s="45"/>
      <c r="I11" s="114"/>
      <c r="J11" s="64"/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8850</v>
      </c>
      <c r="D12" s="22">
        <v>5900</v>
      </c>
      <c r="E12" s="23" t="s">
        <v>2</v>
      </c>
      <c r="F12" s="25">
        <v>6750</v>
      </c>
      <c r="G12" s="22">
        <v>4500</v>
      </c>
      <c r="H12" s="23" t="s">
        <v>2</v>
      </c>
      <c r="I12" s="25">
        <v>7350</v>
      </c>
      <c r="J12" s="22">
        <v>4900</v>
      </c>
      <c r="K12" s="23" t="s">
        <v>2</v>
      </c>
      <c r="L12" s="24">
        <v>7650</v>
      </c>
      <c r="M12" s="22">
        <v>5100</v>
      </c>
      <c r="N12" s="23" t="s">
        <v>2</v>
      </c>
      <c r="O12" s="24">
        <f>[1]ОЗП3!$O15</f>
        <v>14130.508474576272</v>
      </c>
      <c r="P12" s="24">
        <f t="shared" ref="P12:P29" si="0">IF((O12/2)&lt;M12,M12,(O12/2))</f>
        <v>7065.2542372881362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8100</v>
      </c>
      <c r="D13" s="10">
        <v>5400</v>
      </c>
      <c r="E13" s="17" t="s">
        <v>2</v>
      </c>
      <c r="F13" s="16">
        <v>6000</v>
      </c>
      <c r="G13" s="10">
        <v>4000</v>
      </c>
      <c r="H13" s="17" t="s">
        <v>2</v>
      </c>
      <c r="I13" s="16">
        <v>6600</v>
      </c>
      <c r="J13" s="10">
        <v>4400</v>
      </c>
      <c r="K13" s="17" t="s">
        <v>2</v>
      </c>
      <c r="L13" s="14">
        <v>6900</v>
      </c>
      <c r="M13" s="7">
        <v>4600</v>
      </c>
      <c r="N13" s="17" t="s">
        <v>2</v>
      </c>
      <c r="O13" s="14">
        <f>[1]ОЗП3!$O16</f>
        <v>14130.508474576272</v>
      </c>
      <c r="P13" s="14">
        <f t="shared" si="0"/>
        <v>7065.2542372881362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10200.000000000002</v>
      </c>
      <c r="D14" s="48">
        <v>6800.0000000000009</v>
      </c>
      <c r="E14" s="23" t="s">
        <v>2</v>
      </c>
      <c r="F14" s="25">
        <v>8100.0000000000018</v>
      </c>
      <c r="G14" s="22">
        <v>5400.0000000000009</v>
      </c>
      <c r="H14" s="23" t="s">
        <v>2</v>
      </c>
      <c r="I14" s="25">
        <v>8700.0000000000018</v>
      </c>
      <c r="J14" s="22">
        <v>5800.0000000000009</v>
      </c>
      <c r="K14" s="23" t="s">
        <v>2</v>
      </c>
      <c r="L14" s="24">
        <v>9000.0000000000018</v>
      </c>
      <c r="M14" s="22">
        <v>6000.0000000000009</v>
      </c>
      <c r="N14" s="23" t="s">
        <v>2</v>
      </c>
      <c r="O14" s="24">
        <f>[1]ОЗП3!$O17</f>
        <v>16161.694915254237</v>
      </c>
      <c r="P14" s="24">
        <f t="shared" si="0"/>
        <v>8080.8474576271183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9300</v>
      </c>
      <c r="D15" s="7">
        <v>6200</v>
      </c>
      <c r="E15" s="17" t="s">
        <v>2</v>
      </c>
      <c r="F15" s="16">
        <v>7200</v>
      </c>
      <c r="G15" s="117">
        <v>4800</v>
      </c>
      <c r="H15" s="17" t="s">
        <v>2</v>
      </c>
      <c r="I15" s="16">
        <v>7800</v>
      </c>
      <c r="J15" s="7">
        <v>5200</v>
      </c>
      <c r="K15" s="17" t="s">
        <v>2</v>
      </c>
      <c r="L15" s="14">
        <v>8100</v>
      </c>
      <c r="M15" s="7">
        <v>5400</v>
      </c>
      <c r="N15" s="17" t="s">
        <v>2</v>
      </c>
      <c r="O15" s="14">
        <f>[1]ОЗП3!$O18</f>
        <v>16161.694915254237</v>
      </c>
      <c r="P15" s="14">
        <f t="shared" si="0"/>
        <v>8080.8474576271183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12450</v>
      </c>
      <c r="D16" s="117">
        <v>8300</v>
      </c>
      <c r="E16" s="17">
        <v>5810</v>
      </c>
      <c r="F16" s="16">
        <v>10350</v>
      </c>
      <c r="G16" s="7">
        <v>6900</v>
      </c>
      <c r="H16" s="17">
        <v>4830</v>
      </c>
      <c r="I16" s="16">
        <v>12450</v>
      </c>
      <c r="J16" s="117">
        <v>8300</v>
      </c>
      <c r="K16" s="17">
        <v>5810</v>
      </c>
      <c r="L16" s="14">
        <v>12750</v>
      </c>
      <c r="M16" s="7">
        <v>8500</v>
      </c>
      <c r="N16" s="17">
        <v>5950</v>
      </c>
      <c r="O16" s="14">
        <f>[1]ОЗП3!$O19</f>
        <v>23069.152542372882</v>
      </c>
      <c r="P16" s="14">
        <f t="shared" si="0"/>
        <v>11534.576271186441</v>
      </c>
      <c r="Q16" s="17">
        <f t="shared" ref="Q16" si="1">P16-(P16*$N$10)</f>
        <v>8074.203389830509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11250</v>
      </c>
      <c r="D17" s="7">
        <v>7500</v>
      </c>
      <c r="E17" s="17">
        <v>5250</v>
      </c>
      <c r="F17" s="16">
        <v>9150</v>
      </c>
      <c r="G17" s="117">
        <v>6100</v>
      </c>
      <c r="H17" s="17">
        <v>4270</v>
      </c>
      <c r="I17" s="16">
        <v>11250</v>
      </c>
      <c r="J17" s="7">
        <v>7500</v>
      </c>
      <c r="K17" s="17">
        <v>5250</v>
      </c>
      <c r="L17" s="14">
        <v>11550</v>
      </c>
      <c r="M17" s="7">
        <v>7700</v>
      </c>
      <c r="N17" s="17">
        <v>5390</v>
      </c>
      <c r="O17" s="14">
        <f>[1]ОЗП3!$O20</f>
        <v>23069.152542372882</v>
      </c>
      <c r="P17" s="14">
        <f t="shared" si="0"/>
        <v>11534.576271186441</v>
      </c>
      <c r="Q17" s="17">
        <f>P17-(P17*$N$10)</f>
        <v>8074.203389830509</v>
      </c>
      <c r="R17" s="68"/>
    </row>
    <row r="18" spans="1:18" s="112" customFormat="1" ht="27.75" customHeight="1">
      <c r="A18" s="28">
        <v>7</v>
      </c>
      <c r="B18" s="34" t="s">
        <v>33</v>
      </c>
      <c r="C18" s="16">
        <v>12750</v>
      </c>
      <c r="D18" s="7">
        <v>8500</v>
      </c>
      <c r="E18" s="17">
        <v>5950</v>
      </c>
      <c r="F18" s="16">
        <v>10650</v>
      </c>
      <c r="G18" s="5">
        <v>7100</v>
      </c>
      <c r="H18" s="17">
        <v>4970</v>
      </c>
      <c r="I18" s="16">
        <v>12750</v>
      </c>
      <c r="J18" s="7">
        <v>8500</v>
      </c>
      <c r="K18" s="17">
        <v>5950</v>
      </c>
      <c r="L18" s="14">
        <v>13050</v>
      </c>
      <c r="M18" s="7">
        <v>8700</v>
      </c>
      <c r="N18" s="17">
        <v>6090</v>
      </c>
      <c r="O18" s="14">
        <f>[1]ОЗП3!$O21</f>
        <v>23069.152542372882</v>
      </c>
      <c r="P18" s="14">
        <f t="shared" si="0"/>
        <v>11534.576271186441</v>
      </c>
      <c r="Q18" s="17">
        <f>P18-(P18*$N$10)</f>
        <v>8074.203389830509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11700</v>
      </c>
      <c r="D19" s="117">
        <v>7800</v>
      </c>
      <c r="E19" s="17">
        <v>5460</v>
      </c>
      <c r="F19" s="16">
        <v>9600.0000000000018</v>
      </c>
      <c r="G19" s="5">
        <v>6400.0000000000009</v>
      </c>
      <c r="H19" s="17">
        <v>4480.0000000000009</v>
      </c>
      <c r="I19" s="16">
        <v>10200.000000000002</v>
      </c>
      <c r="J19" s="7">
        <v>6800.0000000000009</v>
      </c>
      <c r="K19" s="17">
        <v>4760.0000000000009</v>
      </c>
      <c r="L19" s="14">
        <v>10500.000000000002</v>
      </c>
      <c r="M19" s="7">
        <v>7000.0000000000009</v>
      </c>
      <c r="N19" s="17">
        <v>4900.0000000000009</v>
      </c>
      <c r="O19" s="14">
        <f>[1]ОЗП3!$O22</f>
        <v>23069.152542372882</v>
      </c>
      <c r="P19" s="14">
        <f t="shared" si="0"/>
        <v>11534.576271186441</v>
      </c>
      <c r="Q19" s="17">
        <f t="shared" ref="Q19:Q21" si="2">P19-(P19*$N$10)</f>
        <v>8074.203389830509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10650</v>
      </c>
      <c r="D20" s="7">
        <v>7100</v>
      </c>
      <c r="E20" s="17">
        <v>4970</v>
      </c>
      <c r="F20" s="16">
        <v>8550</v>
      </c>
      <c r="G20" s="5">
        <v>5700</v>
      </c>
      <c r="H20" s="17">
        <v>3990</v>
      </c>
      <c r="I20" s="16">
        <v>9150</v>
      </c>
      <c r="J20" s="7">
        <v>6100</v>
      </c>
      <c r="K20" s="17">
        <v>4270</v>
      </c>
      <c r="L20" s="14">
        <v>9450</v>
      </c>
      <c r="M20" s="7">
        <v>6300</v>
      </c>
      <c r="N20" s="17">
        <v>4410</v>
      </c>
      <c r="O20" s="14">
        <f>[1]ОЗП3!$O23</f>
        <v>23069.152542372882</v>
      </c>
      <c r="P20" s="14">
        <f t="shared" si="0"/>
        <v>11534.576271186441</v>
      </c>
      <c r="Q20" s="17">
        <f t="shared" si="2"/>
        <v>8074.203389830509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13650</v>
      </c>
      <c r="D21" s="117">
        <v>9100</v>
      </c>
      <c r="E21" s="17">
        <v>6370</v>
      </c>
      <c r="F21" s="16">
        <v>11550</v>
      </c>
      <c r="G21" s="7">
        <v>7700</v>
      </c>
      <c r="H21" s="17">
        <v>5390</v>
      </c>
      <c r="I21" s="16">
        <v>13650</v>
      </c>
      <c r="J21" s="10">
        <v>9100</v>
      </c>
      <c r="K21" s="17">
        <v>6370</v>
      </c>
      <c r="L21" s="14">
        <v>13950</v>
      </c>
      <c r="M21" s="7">
        <v>9300</v>
      </c>
      <c r="N21" s="17">
        <v>6510</v>
      </c>
      <c r="O21" s="14">
        <f>[1]ОЗП3!$O24</f>
        <v>26576.271186440677</v>
      </c>
      <c r="P21" s="14">
        <f t="shared" si="0"/>
        <v>13288.135593220339</v>
      </c>
      <c r="Q21" s="17">
        <f t="shared" si="2"/>
        <v>9301.6949152542365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12300</v>
      </c>
      <c r="D22" s="7">
        <v>8200</v>
      </c>
      <c r="E22" s="17">
        <v>5740</v>
      </c>
      <c r="F22" s="16">
        <v>10200</v>
      </c>
      <c r="G22" s="7">
        <v>6800</v>
      </c>
      <c r="H22" s="17">
        <v>4760</v>
      </c>
      <c r="I22" s="16">
        <v>12300</v>
      </c>
      <c r="J22" s="10">
        <v>8200</v>
      </c>
      <c r="K22" s="17">
        <v>5740</v>
      </c>
      <c r="L22" s="14">
        <v>12600</v>
      </c>
      <c r="M22" s="7">
        <v>8400</v>
      </c>
      <c r="N22" s="17">
        <v>5880</v>
      </c>
      <c r="O22" s="14">
        <f>[1]ОЗП3!$O25</f>
        <v>26576.271186440677</v>
      </c>
      <c r="P22" s="14">
        <f t="shared" si="0"/>
        <v>13288.135593220339</v>
      </c>
      <c r="Q22" s="17">
        <f>P22-(P22*$N$10)</f>
        <v>9301.6949152542365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10875</v>
      </c>
      <c r="D23" s="10">
        <v>7250</v>
      </c>
      <c r="E23" s="3">
        <v>5075</v>
      </c>
      <c r="F23" s="1">
        <v>8775</v>
      </c>
      <c r="G23" s="10">
        <v>5850</v>
      </c>
      <c r="H23" s="3">
        <v>4095</v>
      </c>
      <c r="I23" s="1">
        <v>9375</v>
      </c>
      <c r="J23" s="10">
        <v>6250</v>
      </c>
      <c r="K23" s="3">
        <v>4375</v>
      </c>
      <c r="L23" s="8">
        <v>9675</v>
      </c>
      <c r="M23" s="2">
        <v>6450</v>
      </c>
      <c r="N23" s="3">
        <v>4515</v>
      </c>
      <c r="O23" s="97">
        <f>[1]ОЗП3!$O26</f>
        <v>23503.389830508477</v>
      </c>
      <c r="P23" s="2">
        <f t="shared" si="0"/>
        <v>11751.694915254238</v>
      </c>
      <c r="Q23" s="3">
        <f t="shared" ref="Q23" si="3">P23-(P23*$N$10)</f>
        <v>8226.1864406779678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10050</v>
      </c>
      <c r="D24" s="22">
        <v>6700</v>
      </c>
      <c r="E24" s="13" t="s">
        <v>2</v>
      </c>
      <c r="F24" s="12">
        <v>7950</v>
      </c>
      <c r="G24" s="22">
        <v>5300</v>
      </c>
      <c r="H24" s="13" t="s">
        <v>2</v>
      </c>
      <c r="I24" s="12">
        <v>8550</v>
      </c>
      <c r="J24" s="22">
        <v>5700</v>
      </c>
      <c r="K24" s="13" t="s">
        <v>2</v>
      </c>
      <c r="L24" s="9">
        <v>8850</v>
      </c>
      <c r="M24" s="10">
        <v>5900</v>
      </c>
      <c r="N24" s="13" t="s">
        <v>2</v>
      </c>
      <c r="O24" s="9">
        <f>[1]ОЗП3!$O27</f>
        <v>20003.389830508477</v>
      </c>
      <c r="P24" s="9">
        <f t="shared" si="0"/>
        <v>10001.694915254238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10800</v>
      </c>
      <c r="D25" s="7">
        <v>7200</v>
      </c>
      <c r="E25" s="17">
        <v>5040</v>
      </c>
      <c r="F25" s="16">
        <v>8700</v>
      </c>
      <c r="G25" s="7">
        <v>5800</v>
      </c>
      <c r="H25" s="17">
        <v>4060</v>
      </c>
      <c r="I25" s="16">
        <v>9300</v>
      </c>
      <c r="J25" s="117">
        <v>6200</v>
      </c>
      <c r="K25" s="17">
        <v>4340</v>
      </c>
      <c r="L25" s="14">
        <v>9600</v>
      </c>
      <c r="M25" s="7">
        <v>6400</v>
      </c>
      <c r="N25" s="17">
        <v>4480</v>
      </c>
      <c r="O25" s="14">
        <f>[1]ОЗП3!$O28</f>
        <v>21316.77966101695</v>
      </c>
      <c r="P25" s="14">
        <f t="shared" si="0"/>
        <v>10658.389830508475</v>
      </c>
      <c r="Q25" s="17">
        <f t="shared" ref="Q25:Q28" si="4">P25-(P25*$N$10)</f>
        <v>7460.8728813559319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14100</v>
      </c>
      <c r="D26" s="117">
        <v>9400</v>
      </c>
      <c r="E26" s="17">
        <v>6580</v>
      </c>
      <c r="F26" s="16">
        <v>12000</v>
      </c>
      <c r="G26" s="7">
        <v>8000</v>
      </c>
      <c r="H26" s="17">
        <v>5600</v>
      </c>
      <c r="I26" s="16">
        <v>12600</v>
      </c>
      <c r="J26" s="7">
        <v>8400</v>
      </c>
      <c r="K26" s="17">
        <v>5880</v>
      </c>
      <c r="L26" s="14">
        <v>12900</v>
      </c>
      <c r="M26" s="7">
        <v>8600</v>
      </c>
      <c r="N26" s="17">
        <v>6020</v>
      </c>
      <c r="O26" s="14">
        <f>[1]ОЗП3!$O29</f>
        <v>33589.322033898301</v>
      </c>
      <c r="P26" s="14">
        <f t="shared" si="0"/>
        <v>16794.661016949151</v>
      </c>
      <c r="Q26" s="17">
        <f t="shared" si="4"/>
        <v>11756.262711864405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[1]ОЗП3!$O30</f>
        <v>42357.118644067799</v>
      </c>
      <c r="P27" s="14">
        <f t="shared" si="0"/>
        <v>21178.5593220339</v>
      </c>
      <c r="Q27" s="17">
        <f t="shared" si="4"/>
        <v>14824.991525423731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21150</v>
      </c>
      <c r="D28" s="2">
        <v>14100</v>
      </c>
      <c r="E28" s="3">
        <v>9870</v>
      </c>
      <c r="F28" s="1">
        <v>19050</v>
      </c>
      <c r="G28" s="2">
        <v>12700</v>
      </c>
      <c r="H28" s="3">
        <v>8890</v>
      </c>
      <c r="I28" s="1">
        <v>21150</v>
      </c>
      <c r="J28" s="2">
        <v>14100</v>
      </c>
      <c r="K28" s="3">
        <v>9870</v>
      </c>
      <c r="L28" s="8">
        <v>21450</v>
      </c>
      <c r="M28" s="2">
        <v>14300</v>
      </c>
      <c r="N28" s="3">
        <v>10010</v>
      </c>
      <c r="O28" s="8">
        <f>[1]ОЗП3!$O31</f>
        <v>42357.118644067799</v>
      </c>
      <c r="P28" s="8">
        <f t="shared" si="0"/>
        <v>21178.5593220339</v>
      </c>
      <c r="Q28" s="3">
        <f t="shared" si="4"/>
        <v>14824.991525423731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11325</v>
      </c>
      <c r="D29" s="22">
        <v>7550</v>
      </c>
      <c r="E29" s="73">
        <v>5285</v>
      </c>
      <c r="F29" s="72">
        <v>8175</v>
      </c>
      <c r="G29" s="22">
        <v>5450</v>
      </c>
      <c r="H29" s="73">
        <v>3815</v>
      </c>
      <c r="I29" s="72">
        <v>11325</v>
      </c>
      <c r="J29" s="22">
        <v>7550</v>
      </c>
      <c r="K29" s="73">
        <v>5285</v>
      </c>
      <c r="L29" s="74">
        <v>11625</v>
      </c>
      <c r="M29" s="110">
        <v>7750</v>
      </c>
      <c r="N29" s="73">
        <v>5425</v>
      </c>
      <c r="O29" s="74">
        <f>[1]ОЗП3!$O32</f>
        <v>24822.711864406781</v>
      </c>
      <c r="P29" s="74">
        <f t="shared" si="0"/>
        <v>12411.355932203391</v>
      </c>
      <c r="Q29" s="73">
        <f>P29-(P29*$N$10)</f>
        <v>8687.9491525423728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2" spans="1:18" ht="13.5" customHeight="1">
      <c r="B32" s="135" t="s">
        <v>4</v>
      </c>
      <c r="C32" s="135"/>
      <c r="D32" s="135"/>
      <c r="E32" s="135"/>
      <c r="F32" s="135"/>
      <c r="H32" s="135" t="s">
        <v>40</v>
      </c>
      <c r="I32" s="135"/>
      <c r="J32" s="135"/>
      <c r="K32" s="135"/>
      <c r="L32" s="135"/>
      <c r="M32" s="135"/>
      <c r="N32" s="135"/>
      <c r="O32" s="49"/>
      <c r="P32" s="49"/>
      <c r="Q32" s="49"/>
    </row>
    <row r="33" spans="2:17" ht="13.5" customHeight="1">
      <c r="B33" s="135" t="s">
        <v>34</v>
      </c>
      <c r="C33" s="135"/>
      <c r="D33" s="135"/>
      <c r="E33" s="135"/>
      <c r="F33" s="135"/>
      <c r="G33" s="135"/>
      <c r="H33" s="135" t="s">
        <v>35</v>
      </c>
      <c r="I33" s="135"/>
      <c r="J33" s="135"/>
      <c r="K33" s="135"/>
      <c r="L33" s="135"/>
      <c r="M33" s="135"/>
      <c r="N33" s="135"/>
      <c r="O33" s="49"/>
      <c r="P33" s="49"/>
      <c r="Q33" s="49"/>
    </row>
    <row r="34" spans="2:17" ht="13.5" customHeight="1">
      <c r="C34" s="151"/>
      <c r="D34" s="151"/>
      <c r="E34" s="151"/>
    </row>
    <row r="36" spans="2:17" ht="13.5" customHeight="1">
      <c r="C36" s="150"/>
      <c r="D36" s="150"/>
      <c r="E36" s="151"/>
      <c r="F36" s="151"/>
      <c r="G36" s="151"/>
      <c r="H36" s="151"/>
      <c r="I36" s="151"/>
      <c r="J36" s="151"/>
    </row>
  </sheetData>
  <mergeCells count="40">
    <mergeCell ref="B31:G31"/>
    <mergeCell ref="H31:N31"/>
    <mergeCell ref="C34:E34"/>
    <mergeCell ref="L7:M7"/>
    <mergeCell ref="N7:N9"/>
    <mergeCell ref="C7:D7"/>
    <mergeCell ref="E7:E9"/>
    <mergeCell ref="F7:G7"/>
    <mergeCell ref="C8:C9"/>
    <mergeCell ref="C36:D36"/>
    <mergeCell ref="E36:J36"/>
    <mergeCell ref="H7:H9"/>
    <mergeCell ref="I7:J7"/>
    <mergeCell ref="A30:N30"/>
    <mergeCell ref="H32:N32"/>
    <mergeCell ref="H33:N33"/>
    <mergeCell ref="B33:G33"/>
    <mergeCell ref="B32:F32"/>
    <mergeCell ref="D8:D9"/>
    <mergeCell ref="F8:F9"/>
    <mergeCell ref="G8:G9"/>
    <mergeCell ref="L8:L9"/>
    <mergeCell ref="M8:M9"/>
    <mergeCell ref="J8:J9"/>
    <mergeCell ref="K7:K9"/>
    <mergeCell ref="C1:N1"/>
    <mergeCell ref="A2:N2"/>
    <mergeCell ref="A6:A9"/>
    <mergeCell ref="B6:B9"/>
    <mergeCell ref="C6:E6"/>
    <mergeCell ref="F6:H6"/>
    <mergeCell ref="I6:K6"/>
    <mergeCell ref="I8:I9"/>
    <mergeCell ref="A5:Q5"/>
    <mergeCell ref="L6:N6"/>
    <mergeCell ref="O6:Q6"/>
    <mergeCell ref="O7:P7"/>
    <mergeCell ref="Q7:Q9"/>
    <mergeCell ref="O8:O9"/>
    <mergeCell ref="P8:P9"/>
  </mergeCells>
  <pageMargins left="0.7" right="0.7" top="0.75" bottom="0.75" header="0.3" footer="0.3"/>
  <pageSetup paperSize="9" scale="68" orientation="landscape" r:id="rId1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topLeftCell="A2" zoomScale="85" zoomScaleNormal="85" zoomScaleSheetLayoutView="85" workbookViewId="0">
      <selection activeCell="C12" sqref="C12:N2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2.25" customHeight="1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9"/>
      <c r="P1" s="49"/>
      <c r="Q1" s="49"/>
    </row>
    <row r="2" spans="1:18" ht="19.5" customHeight="1">
      <c r="A2" s="162" t="s">
        <v>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9"/>
      <c r="P2" s="49"/>
      <c r="Q2" s="49"/>
    </row>
    <row r="3" spans="1:18" ht="2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07"/>
      <c r="P3" s="107"/>
      <c r="Q3" s="107"/>
    </row>
    <row r="4" spans="1:18" ht="2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7"/>
      <c r="P4" s="107"/>
      <c r="Q4" s="107"/>
    </row>
    <row r="5" spans="1:18" ht="17.25" customHeight="1" thickBot="1">
      <c r="A5" s="166" t="s">
        <v>10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800</v>
      </c>
      <c r="E10" s="71">
        <v>0.3</v>
      </c>
      <c r="F10" s="115">
        <v>1.5</v>
      </c>
      <c r="G10" s="55">
        <v>800</v>
      </c>
      <c r="H10" s="56">
        <v>0.3</v>
      </c>
      <c r="I10" s="113">
        <v>1.5</v>
      </c>
      <c r="J10" s="55">
        <v>800</v>
      </c>
      <c r="K10" s="57">
        <v>0.3</v>
      </c>
      <c r="L10" s="101">
        <v>1.5</v>
      </c>
      <c r="M10" s="102">
        <v>800</v>
      </c>
      <c r="N10" s="103">
        <v>0.3</v>
      </c>
      <c r="O10" s="101">
        <v>1.4</v>
      </c>
      <c r="P10" s="102">
        <v>800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/>
      <c r="E11" s="44"/>
      <c r="F11" s="116"/>
      <c r="G11" s="44"/>
      <c r="H11" s="45"/>
      <c r="I11" s="114"/>
      <c r="J11" s="64"/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8400</v>
      </c>
      <c r="D12" s="22">
        <v>5600</v>
      </c>
      <c r="E12" s="23" t="s">
        <v>2</v>
      </c>
      <c r="F12" s="25">
        <v>6300</v>
      </c>
      <c r="G12" s="22">
        <v>4200</v>
      </c>
      <c r="H12" s="23" t="s">
        <v>2</v>
      </c>
      <c r="I12" s="25">
        <v>6900</v>
      </c>
      <c r="J12" s="22">
        <v>4600</v>
      </c>
      <c r="K12" s="23" t="s">
        <v>2</v>
      </c>
      <c r="L12" s="24">
        <v>7200</v>
      </c>
      <c r="M12" s="22">
        <v>4800</v>
      </c>
      <c r="N12" s="23" t="s">
        <v>2</v>
      </c>
      <c r="O12" s="24">
        <f>[1]ОЗП2!$O15</f>
        <v>13710.508474576272</v>
      </c>
      <c r="P12" s="24">
        <f t="shared" ref="P12:P29" si="0">IF((O12/2)&lt;M12,M12,(O12/2))</f>
        <v>6855.2542372881362</v>
      </c>
      <c r="Q12" s="23" t="s">
        <v>2</v>
      </c>
      <c r="R12" s="68"/>
    </row>
    <row r="13" spans="1:18" s="112" customFormat="1" ht="27.75" customHeight="1" thickBot="1">
      <c r="A13" s="27"/>
      <c r="B13" s="34" t="s">
        <v>38</v>
      </c>
      <c r="C13" s="16">
        <v>7650</v>
      </c>
      <c r="D13" s="10">
        <v>5100</v>
      </c>
      <c r="E13" s="17" t="s">
        <v>2</v>
      </c>
      <c r="F13" s="16">
        <v>5550</v>
      </c>
      <c r="G13" s="10">
        <v>3700</v>
      </c>
      <c r="H13" s="17" t="s">
        <v>2</v>
      </c>
      <c r="I13" s="16">
        <v>6150</v>
      </c>
      <c r="J13" s="10">
        <v>4100</v>
      </c>
      <c r="K13" s="17" t="s">
        <v>2</v>
      </c>
      <c r="L13" s="14">
        <v>6450</v>
      </c>
      <c r="M13" s="7">
        <v>4300</v>
      </c>
      <c r="N13" s="17" t="s">
        <v>2</v>
      </c>
      <c r="O13" s="14">
        <f>[1]ОЗП2!$O16</f>
        <v>13710.508474576272</v>
      </c>
      <c r="P13" s="14">
        <f t="shared" si="0"/>
        <v>6855.2542372881362</v>
      </c>
      <c r="Q13" s="17" t="s">
        <v>2</v>
      </c>
      <c r="R13" s="68"/>
    </row>
    <row r="14" spans="1:18" s="112" customFormat="1" ht="30" customHeight="1">
      <c r="A14" s="28"/>
      <c r="B14" s="33" t="s">
        <v>25</v>
      </c>
      <c r="C14" s="25">
        <v>9750.0000000000018</v>
      </c>
      <c r="D14" s="48">
        <v>6500.0000000000009</v>
      </c>
      <c r="E14" s="23" t="s">
        <v>2</v>
      </c>
      <c r="F14" s="25">
        <v>7650.0000000000018</v>
      </c>
      <c r="G14" s="22">
        <v>5100.0000000000009</v>
      </c>
      <c r="H14" s="23" t="s">
        <v>2</v>
      </c>
      <c r="I14" s="25">
        <v>8250.0000000000018</v>
      </c>
      <c r="J14" s="22">
        <v>5500.0000000000009</v>
      </c>
      <c r="K14" s="23" t="s">
        <v>2</v>
      </c>
      <c r="L14" s="24">
        <v>8550.0000000000018</v>
      </c>
      <c r="M14" s="22">
        <v>5700.0000000000009</v>
      </c>
      <c r="N14" s="23" t="s">
        <v>2</v>
      </c>
      <c r="O14" s="24">
        <f>[1]ОЗП2!$O17</f>
        <v>15741.694915254237</v>
      </c>
      <c r="P14" s="24">
        <f t="shared" si="0"/>
        <v>7870.8474576271183</v>
      </c>
      <c r="Q14" s="23" t="s">
        <v>2</v>
      </c>
      <c r="R14" s="68"/>
    </row>
    <row r="15" spans="1:18" s="112" customFormat="1" ht="24.75" customHeight="1" thickBot="1">
      <c r="A15" s="27">
        <v>2</v>
      </c>
      <c r="B15" s="34" t="s">
        <v>29</v>
      </c>
      <c r="C15" s="16">
        <v>8850</v>
      </c>
      <c r="D15" s="7">
        <v>5900</v>
      </c>
      <c r="E15" s="17" t="s">
        <v>2</v>
      </c>
      <c r="F15" s="16">
        <v>6750</v>
      </c>
      <c r="G15" s="117">
        <v>4500</v>
      </c>
      <c r="H15" s="17" t="s">
        <v>2</v>
      </c>
      <c r="I15" s="16">
        <v>7350</v>
      </c>
      <c r="J15" s="7">
        <v>4900</v>
      </c>
      <c r="K15" s="17" t="s">
        <v>2</v>
      </c>
      <c r="L15" s="14">
        <v>7650</v>
      </c>
      <c r="M15" s="7">
        <v>5100</v>
      </c>
      <c r="N15" s="17" t="s">
        <v>2</v>
      </c>
      <c r="O15" s="14">
        <f>[1]ОЗП2!$O18</f>
        <v>15741.694915254237</v>
      </c>
      <c r="P15" s="14">
        <f t="shared" si="0"/>
        <v>7870.8474576271183</v>
      </c>
      <c r="Q15" s="17" t="s">
        <v>2</v>
      </c>
      <c r="R15" s="68"/>
    </row>
    <row r="16" spans="1:18" s="112" customFormat="1" ht="37.5" customHeight="1">
      <c r="A16" s="28">
        <v>3</v>
      </c>
      <c r="B16" s="34" t="s">
        <v>26</v>
      </c>
      <c r="C16" s="16">
        <v>12000</v>
      </c>
      <c r="D16" s="117">
        <v>8000</v>
      </c>
      <c r="E16" s="17">
        <v>5600</v>
      </c>
      <c r="F16" s="16">
        <v>9900</v>
      </c>
      <c r="G16" s="7">
        <v>6600</v>
      </c>
      <c r="H16" s="17">
        <v>4620</v>
      </c>
      <c r="I16" s="16">
        <v>12000</v>
      </c>
      <c r="J16" s="117">
        <v>8000</v>
      </c>
      <c r="K16" s="17">
        <v>5600</v>
      </c>
      <c r="L16" s="14">
        <v>12300</v>
      </c>
      <c r="M16" s="7">
        <v>8200</v>
      </c>
      <c r="N16" s="17">
        <v>5740</v>
      </c>
      <c r="O16" s="14">
        <f>[1]ОЗП2!$O19</f>
        <v>22649.152542372882</v>
      </c>
      <c r="P16" s="14">
        <f t="shared" si="0"/>
        <v>11324.576271186441</v>
      </c>
      <c r="Q16" s="17">
        <f t="shared" ref="Q16" si="1">P16-(P16*$N$10)</f>
        <v>7927.203389830509</v>
      </c>
      <c r="R16" s="68"/>
    </row>
    <row r="17" spans="1:18" s="112" customFormat="1" ht="27.75" customHeight="1" thickBot="1">
      <c r="A17" s="27">
        <v>4</v>
      </c>
      <c r="B17" s="34" t="s">
        <v>14</v>
      </c>
      <c r="C17" s="16">
        <v>10800</v>
      </c>
      <c r="D17" s="7">
        <v>7200</v>
      </c>
      <c r="E17" s="17">
        <v>5040</v>
      </c>
      <c r="F17" s="16">
        <v>8700</v>
      </c>
      <c r="G17" s="117">
        <v>5800</v>
      </c>
      <c r="H17" s="17">
        <v>4060</v>
      </c>
      <c r="I17" s="16">
        <v>10800</v>
      </c>
      <c r="J17" s="7">
        <v>7200</v>
      </c>
      <c r="K17" s="17">
        <v>5040</v>
      </c>
      <c r="L17" s="14">
        <v>11100</v>
      </c>
      <c r="M17" s="7">
        <v>7400</v>
      </c>
      <c r="N17" s="17">
        <v>5180</v>
      </c>
      <c r="O17" s="14">
        <f>[1]ОЗП2!$O20</f>
        <v>22649.152542372882</v>
      </c>
      <c r="P17" s="14">
        <f t="shared" si="0"/>
        <v>11324.576271186441</v>
      </c>
      <c r="Q17" s="17">
        <f>P17-(P17*$N$10)</f>
        <v>7927.203389830509</v>
      </c>
      <c r="R17" s="68"/>
    </row>
    <row r="18" spans="1:18" s="112" customFormat="1" ht="27.75" customHeight="1">
      <c r="A18" s="28">
        <v>5</v>
      </c>
      <c r="B18" s="34" t="s">
        <v>33</v>
      </c>
      <c r="C18" s="16">
        <v>12300</v>
      </c>
      <c r="D18" s="7">
        <v>8200</v>
      </c>
      <c r="E18" s="17">
        <v>5740</v>
      </c>
      <c r="F18" s="16">
        <v>10200</v>
      </c>
      <c r="G18" s="5">
        <v>6800</v>
      </c>
      <c r="H18" s="17">
        <v>4760</v>
      </c>
      <c r="I18" s="16">
        <v>12300</v>
      </c>
      <c r="J18" s="7">
        <v>8200</v>
      </c>
      <c r="K18" s="17">
        <v>5740</v>
      </c>
      <c r="L18" s="14">
        <v>12600</v>
      </c>
      <c r="M18" s="7">
        <v>8400</v>
      </c>
      <c r="N18" s="17">
        <v>5880</v>
      </c>
      <c r="O18" s="14">
        <f>[1]ОЗП2!$O21</f>
        <v>22649.152542372882</v>
      </c>
      <c r="P18" s="14">
        <f t="shared" si="0"/>
        <v>11324.576271186441</v>
      </c>
      <c r="Q18" s="17">
        <f>P18-(P18*$N$10)</f>
        <v>7927.203389830509</v>
      </c>
      <c r="R18" s="68"/>
    </row>
    <row r="19" spans="1:18" s="112" customFormat="1" ht="27" customHeight="1" thickBot="1">
      <c r="A19" s="27">
        <v>6</v>
      </c>
      <c r="B19" s="34" t="s">
        <v>15</v>
      </c>
      <c r="C19" s="16">
        <v>11250</v>
      </c>
      <c r="D19" s="117">
        <v>7500</v>
      </c>
      <c r="E19" s="17">
        <v>5250</v>
      </c>
      <c r="F19" s="16">
        <v>9150.0000000000018</v>
      </c>
      <c r="G19" s="5">
        <v>6100.0000000000009</v>
      </c>
      <c r="H19" s="17">
        <v>4270.0000000000009</v>
      </c>
      <c r="I19" s="16">
        <v>9750.0000000000018</v>
      </c>
      <c r="J19" s="7">
        <v>6500.0000000000009</v>
      </c>
      <c r="K19" s="17">
        <v>4550.0000000000009</v>
      </c>
      <c r="L19" s="14">
        <v>10050.000000000002</v>
      </c>
      <c r="M19" s="7">
        <v>6700.0000000000009</v>
      </c>
      <c r="N19" s="17">
        <v>4690.0000000000009</v>
      </c>
      <c r="O19" s="14">
        <f>[1]ОЗП2!$O22</f>
        <v>22649.152542372882</v>
      </c>
      <c r="P19" s="14">
        <f t="shared" si="0"/>
        <v>11324.576271186441</v>
      </c>
      <c r="Q19" s="17">
        <f t="shared" ref="Q19:Q21" si="2">P19-(P19*$N$10)</f>
        <v>7927.203389830509</v>
      </c>
      <c r="R19" s="68"/>
    </row>
    <row r="20" spans="1:18" s="112" customFormat="1" ht="26.25" customHeight="1">
      <c r="A20" s="28">
        <v>7</v>
      </c>
      <c r="B20" s="34" t="s">
        <v>16</v>
      </c>
      <c r="C20" s="16">
        <v>10200</v>
      </c>
      <c r="D20" s="7">
        <v>6800</v>
      </c>
      <c r="E20" s="17">
        <v>4760</v>
      </c>
      <c r="F20" s="16">
        <v>8100</v>
      </c>
      <c r="G20" s="5">
        <v>5400</v>
      </c>
      <c r="H20" s="17">
        <v>3780</v>
      </c>
      <c r="I20" s="16">
        <v>8700</v>
      </c>
      <c r="J20" s="7">
        <v>5800</v>
      </c>
      <c r="K20" s="17">
        <v>4060</v>
      </c>
      <c r="L20" s="14">
        <v>9000</v>
      </c>
      <c r="M20" s="7">
        <v>6000</v>
      </c>
      <c r="N20" s="17">
        <v>4200</v>
      </c>
      <c r="O20" s="14">
        <f>[1]ОЗП2!$O23</f>
        <v>22649.152542372882</v>
      </c>
      <c r="P20" s="14">
        <f t="shared" si="0"/>
        <v>11324.576271186441</v>
      </c>
      <c r="Q20" s="17">
        <f t="shared" si="2"/>
        <v>7927.203389830509</v>
      </c>
      <c r="R20" s="68"/>
    </row>
    <row r="21" spans="1:18" s="112" customFormat="1" ht="26.25" customHeight="1" thickBot="1">
      <c r="A21" s="27">
        <v>9</v>
      </c>
      <c r="B21" s="34" t="s">
        <v>17</v>
      </c>
      <c r="C21" s="16">
        <v>13200</v>
      </c>
      <c r="D21" s="117">
        <v>8800</v>
      </c>
      <c r="E21" s="17">
        <v>6160</v>
      </c>
      <c r="F21" s="16">
        <v>11100</v>
      </c>
      <c r="G21" s="7">
        <v>7400</v>
      </c>
      <c r="H21" s="17">
        <v>5180</v>
      </c>
      <c r="I21" s="16">
        <v>13200</v>
      </c>
      <c r="J21" s="10">
        <v>8800</v>
      </c>
      <c r="K21" s="17">
        <v>6160</v>
      </c>
      <c r="L21" s="14">
        <v>13500</v>
      </c>
      <c r="M21" s="7">
        <v>9000</v>
      </c>
      <c r="N21" s="17">
        <v>6300</v>
      </c>
      <c r="O21" s="14">
        <f>[1]ОЗП2!$O24</f>
        <v>26156.271186440677</v>
      </c>
      <c r="P21" s="14">
        <f t="shared" si="0"/>
        <v>13078.135593220339</v>
      </c>
      <c r="Q21" s="17">
        <f t="shared" si="2"/>
        <v>9154.6949152542365</v>
      </c>
      <c r="R21" s="68"/>
    </row>
    <row r="22" spans="1:18" s="112" customFormat="1" ht="26.25" customHeight="1">
      <c r="A22" s="28">
        <v>10</v>
      </c>
      <c r="B22" s="34" t="s">
        <v>18</v>
      </c>
      <c r="C22" s="16">
        <v>11850</v>
      </c>
      <c r="D22" s="7">
        <v>7900</v>
      </c>
      <c r="E22" s="17">
        <v>5530</v>
      </c>
      <c r="F22" s="16">
        <v>9750</v>
      </c>
      <c r="G22" s="7">
        <v>6500</v>
      </c>
      <c r="H22" s="17">
        <v>4550</v>
      </c>
      <c r="I22" s="16">
        <v>11850</v>
      </c>
      <c r="J22" s="10">
        <v>7900</v>
      </c>
      <c r="K22" s="17">
        <v>5530</v>
      </c>
      <c r="L22" s="14">
        <v>12150</v>
      </c>
      <c r="M22" s="7">
        <v>8100</v>
      </c>
      <c r="N22" s="17">
        <v>5670</v>
      </c>
      <c r="O22" s="14">
        <f>[1]ОЗП2!$O25</f>
        <v>26156.271186440677</v>
      </c>
      <c r="P22" s="14">
        <f t="shared" si="0"/>
        <v>13078.135593220339</v>
      </c>
      <c r="Q22" s="17">
        <f>P22-(P22*$N$10)</f>
        <v>9154.6949152542365</v>
      </c>
      <c r="R22" s="68"/>
    </row>
    <row r="23" spans="1:18" s="112" customFormat="1" ht="30" customHeight="1" thickBot="1">
      <c r="A23" s="27">
        <v>11</v>
      </c>
      <c r="B23" s="35" t="s">
        <v>27</v>
      </c>
      <c r="C23" s="1">
        <v>10425</v>
      </c>
      <c r="D23" s="10">
        <v>6950</v>
      </c>
      <c r="E23" s="3">
        <v>4865</v>
      </c>
      <c r="F23" s="1">
        <v>8325</v>
      </c>
      <c r="G23" s="10">
        <v>5550</v>
      </c>
      <c r="H23" s="3">
        <v>3885</v>
      </c>
      <c r="I23" s="1">
        <v>8925</v>
      </c>
      <c r="J23" s="10">
        <v>5950</v>
      </c>
      <c r="K23" s="3">
        <v>4165</v>
      </c>
      <c r="L23" s="8">
        <v>9225</v>
      </c>
      <c r="M23" s="2">
        <v>6150</v>
      </c>
      <c r="N23" s="3">
        <v>4305</v>
      </c>
      <c r="O23" s="97">
        <f>[1]ОЗП2!$O26</f>
        <v>23083.389830508477</v>
      </c>
      <c r="P23" s="2">
        <f t="shared" si="0"/>
        <v>11541.694915254238</v>
      </c>
      <c r="Q23" s="3">
        <f t="shared" ref="Q23" si="3">P23-(P23*$N$10)</f>
        <v>8079.1864406779669</v>
      </c>
      <c r="R23" s="68"/>
    </row>
    <row r="24" spans="1:18" s="112" customFormat="1" ht="30" customHeight="1">
      <c r="A24" s="28">
        <v>12</v>
      </c>
      <c r="B24" s="36" t="s">
        <v>19</v>
      </c>
      <c r="C24" s="12">
        <v>9600</v>
      </c>
      <c r="D24" s="22">
        <v>6400</v>
      </c>
      <c r="E24" s="13" t="s">
        <v>2</v>
      </c>
      <c r="F24" s="12">
        <v>7500</v>
      </c>
      <c r="G24" s="22">
        <v>5000</v>
      </c>
      <c r="H24" s="13" t="s">
        <v>2</v>
      </c>
      <c r="I24" s="12">
        <v>8100</v>
      </c>
      <c r="J24" s="22">
        <v>5400</v>
      </c>
      <c r="K24" s="13" t="s">
        <v>2</v>
      </c>
      <c r="L24" s="9">
        <v>8400</v>
      </c>
      <c r="M24" s="10">
        <v>5600</v>
      </c>
      <c r="N24" s="13" t="s">
        <v>2</v>
      </c>
      <c r="O24" s="9">
        <f>[1]ОЗП2!$O27</f>
        <v>19583.389830508477</v>
      </c>
      <c r="P24" s="9">
        <f t="shared" si="0"/>
        <v>9791.6949152542384</v>
      </c>
      <c r="Q24" s="13" t="s">
        <v>2</v>
      </c>
      <c r="R24" s="68"/>
    </row>
    <row r="25" spans="1:18" s="112" customFormat="1" ht="26.25" customHeight="1" thickBot="1">
      <c r="A25" s="27">
        <v>13</v>
      </c>
      <c r="B25" s="34" t="s">
        <v>20</v>
      </c>
      <c r="C25" s="16">
        <v>10350</v>
      </c>
      <c r="D25" s="7">
        <v>6900</v>
      </c>
      <c r="E25" s="17">
        <v>4830</v>
      </c>
      <c r="F25" s="16">
        <v>8250</v>
      </c>
      <c r="G25" s="7">
        <v>5500</v>
      </c>
      <c r="H25" s="17">
        <v>3850</v>
      </c>
      <c r="I25" s="16">
        <v>8850</v>
      </c>
      <c r="J25" s="117">
        <v>5900</v>
      </c>
      <c r="K25" s="17">
        <v>4130</v>
      </c>
      <c r="L25" s="14">
        <v>9150</v>
      </c>
      <c r="M25" s="7">
        <v>6100</v>
      </c>
      <c r="N25" s="17">
        <v>4270</v>
      </c>
      <c r="O25" s="14">
        <f>[1]ОЗП2!$O28</f>
        <v>20896.77966101695</v>
      </c>
      <c r="P25" s="14">
        <f t="shared" si="0"/>
        <v>10448.389830508475</v>
      </c>
      <c r="Q25" s="17">
        <f t="shared" ref="Q25:Q28" si="4">P25-(P25*$N$10)</f>
        <v>7313.8728813559319</v>
      </c>
      <c r="R25" s="68"/>
    </row>
    <row r="26" spans="1:18" s="112" customFormat="1" ht="30" customHeight="1" thickBot="1">
      <c r="A26" s="28">
        <v>14</v>
      </c>
      <c r="B26" s="34" t="s">
        <v>21</v>
      </c>
      <c r="C26" s="16">
        <v>13650</v>
      </c>
      <c r="D26" s="117">
        <v>9100</v>
      </c>
      <c r="E26" s="17">
        <v>6370</v>
      </c>
      <c r="F26" s="16">
        <v>11550</v>
      </c>
      <c r="G26" s="7">
        <v>7700</v>
      </c>
      <c r="H26" s="17">
        <v>5390</v>
      </c>
      <c r="I26" s="16">
        <v>12150</v>
      </c>
      <c r="J26" s="7">
        <v>8100</v>
      </c>
      <c r="K26" s="17">
        <v>5670</v>
      </c>
      <c r="L26" s="14">
        <v>12450</v>
      </c>
      <c r="M26" s="7">
        <v>8300</v>
      </c>
      <c r="N26" s="17">
        <v>5810</v>
      </c>
      <c r="O26" s="14">
        <f>[1]ОЗП2!$O29</f>
        <v>33169.322033898301</v>
      </c>
      <c r="P26" s="14">
        <f t="shared" si="0"/>
        <v>16584.661016949151</v>
      </c>
      <c r="Q26" s="17">
        <f t="shared" si="4"/>
        <v>11609.262711864405</v>
      </c>
      <c r="R26" s="68"/>
    </row>
    <row r="27" spans="1:18" s="112" customFormat="1" ht="30" hidden="1" customHeight="1" thickBot="1">
      <c r="A27" s="27">
        <v>15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[1]ОЗП2!$O30</f>
        <v>41937.118644067799</v>
      </c>
      <c r="P27" s="14">
        <f t="shared" si="0"/>
        <v>20968.5593220339</v>
      </c>
      <c r="Q27" s="17">
        <f t="shared" si="4"/>
        <v>14677.991525423731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20700</v>
      </c>
      <c r="D28" s="2">
        <v>13800</v>
      </c>
      <c r="E28" s="3">
        <v>9660</v>
      </c>
      <c r="F28" s="1">
        <v>18600</v>
      </c>
      <c r="G28" s="2">
        <v>12400</v>
      </c>
      <c r="H28" s="3">
        <v>8680</v>
      </c>
      <c r="I28" s="1">
        <v>20700</v>
      </c>
      <c r="J28" s="2">
        <v>13800</v>
      </c>
      <c r="K28" s="3">
        <v>9660</v>
      </c>
      <c r="L28" s="8">
        <v>21000</v>
      </c>
      <c r="M28" s="2">
        <v>14000</v>
      </c>
      <c r="N28" s="3">
        <v>9800</v>
      </c>
      <c r="O28" s="8">
        <f>[1]ОЗП2!$O31</f>
        <v>41937.118644067799</v>
      </c>
      <c r="P28" s="8">
        <f t="shared" si="0"/>
        <v>20968.5593220339</v>
      </c>
      <c r="Q28" s="3">
        <f t="shared" si="4"/>
        <v>14677.991525423731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10875</v>
      </c>
      <c r="D29" s="22">
        <v>7250</v>
      </c>
      <c r="E29" s="73">
        <v>5075</v>
      </c>
      <c r="F29" s="72">
        <v>7725</v>
      </c>
      <c r="G29" s="22">
        <v>5150</v>
      </c>
      <c r="H29" s="73">
        <v>3605</v>
      </c>
      <c r="I29" s="72">
        <v>10875</v>
      </c>
      <c r="J29" s="22">
        <v>7250</v>
      </c>
      <c r="K29" s="73">
        <v>5075</v>
      </c>
      <c r="L29" s="74">
        <v>11175</v>
      </c>
      <c r="M29" s="110">
        <v>7450</v>
      </c>
      <c r="N29" s="73">
        <v>5215</v>
      </c>
      <c r="O29" s="74">
        <f>[1]ОЗП2!$O32</f>
        <v>24402.711864406781</v>
      </c>
      <c r="P29" s="74">
        <f t="shared" si="0"/>
        <v>12201.355932203391</v>
      </c>
      <c r="Q29" s="73">
        <f>P29-(P29*$N$10)</f>
        <v>8540.9491525423728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 t="s">
        <v>4</v>
      </c>
      <c r="C31" s="135"/>
      <c r="D31" s="135"/>
      <c r="E31" s="135"/>
      <c r="F31" s="135"/>
      <c r="G31" s="135"/>
      <c r="H31" s="135" t="s">
        <v>41</v>
      </c>
      <c r="I31" s="135"/>
      <c r="J31" s="135"/>
      <c r="K31" s="135"/>
      <c r="L31" s="135"/>
      <c r="M31" s="135"/>
      <c r="N31" s="135"/>
    </row>
    <row r="32" spans="1:18" ht="13.5" customHeight="1">
      <c r="B32" s="135" t="s">
        <v>34</v>
      </c>
      <c r="C32" s="135"/>
      <c r="D32" s="135"/>
      <c r="E32" s="135"/>
      <c r="F32" s="135"/>
      <c r="G32" s="135"/>
      <c r="H32" s="135" t="s">
        <v>35</v>
      </c>
      <c r="I32" s="135"/>
      <c r="J32" s="135"/>
      <c r="K32" s="135"/>
      <c r="L32" s="135"/>
      <c r="M32" s="135"/>
      <c r="N32" s="135"/>
      <c r="O32" s="49"/>
      <c r="P32" s="49"/>
      <c r="Q32" s="49"/>
    </row>
    <row r="33" spans="2:17" ht="13.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05"/>
      <c r="P33" s="105"/>
      <c r="Q33" s="105"/>
    </row>
  </sheetData>
  <mergeCells count="35">
    <mergeCell ref="B31:G31"/>
    <mergeCell ref="H32:N32"/>
    <mergeCell ref="B32:G32"/>
    <mergeCell ref="H31:N31"/>
    <mergeCell ref="I8:I9"/>
    <mergeCell ref="J8:J9"/>
    <mergeCell ref="A30:N30"/>
    <mergeCell ref="A6:A9"/>
    <mergeCell ref="B6:B9"/>
    <mergeCell ref="C6:E6"/>
    <mergeCell ref="F6:H6"/>
    <mergeCell ref="I6:K6"/>
    <mergeCell ref="C7:D7"/>
    <mergeCell ref="C1:N1"/>
    <mergeCell ref="A2:N2"/>
    <mergeCell ref="F7:G7"/>
    <mergeCell ref="F8:F9"/>
    <mergeCell ref="H7:H9"/>
    <mergeCell ref="I7:J7"/>
    <mergeCell ref="D8:D9"/>
    <mergeCell ref="K7:K9"/>
    <mergeCell ref="C8:C9"/>
    <mergeCell ref="L6:N6"/>
    <mergeCell ref="L7:M7"/>
    <mergeCell ref="N7:N9"/>
    <mergeCell ref="L8:L9"/>
    <mergeCell ref="M8:M9"/>
    <mergeCell ref="A5:Q5"/>
    <mergeCell ref="E7:E9"/>
    <mergeCell ref="O6:Q6"/>
    <mergeCell ref="O7:P7"/>
    <mergeCell ref="Q7:Q9"/>
    <mergeCell ref="O8:O9"/>
    <mergeCell ref="P8:P9"/>
    <mergeCell ref="G8:G9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topLeftCell="A6" zoomScale="85" zoomScaleNormal="85" zoomScaleSheetLayoutView="85" workbookViewId="0">
      <selection activeCell="C12" sqref="C12:N2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4.5" customHeight="1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9"/>
      <c r="P1" s="49"/>
      <c r="Q1" s="49"/>
    </row>
    <row r="2" spans="1:18" ht="15" customHeight="1">
      <c r="A2" s="162" t="s">
        <v>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9"/>
      <c r="P2" s="49"/>
      <c r="Q2" s="49"/>
    </row>
    <row r="3" spans="1:18" ht="7.1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07"/>
      <c r="P3" s="107"/>
      <c r="Q3" s="107"/>
    </row>
    <row r="4" spans="1:18" ht="4.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7"/>
      <c r="P4" s="107"/>
      <c r="Q4" s="107"/>
    </row>
    <row r="5" spans="1:18" ht="17.25" customHeight="1" thickBot="1">
      <c r="A5" s="166" t="s">
        <v>10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1000</v>
      </c>
      <c r="E10" s="71">
        <v>0.3</v>
      </c>
      <c r="F10" s="115">
        <v>1.5</v>
      </c>
      <c r="G10" s="55">
        <v>1000</v>
      </c>
      <c r="H10" s="56">
        <v>0.3</v>
      </c>
      <c r="I10" s="113">
        <v>1.5</v>
      </c>
      <c r="J10" s="55">
        <v>1000</v>
      </c>
      <c r="K10" s="57">
        <v>0.3</v>
      </c>
      <c r="L10" s="101">
        <v>1.5</v>
      </c>
      <c r="M10" s="102">
        <v>1000</v>
      </c>
      <c r="N10" s="103">
        <v>0.3</v>
      </c>
      <c r="O10" s="101">
        <v>1.4</v>
      </c>
      <c r="P10" s="102">
        <v>1000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/>
      <c r="E11" s="44"/>
      <c r="F11" s="116"/>
      <c r="G11" s="44"/>
      <c r="H11" s="45"/>
      <c r="I11" s="114"/>
      <c r="J11" s="64"/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8100</v>
      </c>
      <c r="D12" s="22">
        <v>5400</v>
      </c>
      <c r="E12" s="23" t="s">
        <v>2</v>
      </c>
      <c r="F12" s="25">
        <v>6000</v>
      </c>
      <c r="G12" s="22">
        <v>4000</v>
      </c>
      <c r="H12" s="23" t="s">
        <v>2</v>
      </c>
      <c r="I12" s="25">
        <v>6600</v>
      </c>
      <c r="J12" s="22">
        <v>4400</v>
      </c>
      <c r="K12" s="23" t="s">
        <v>2</v>
      </c>
      <c r="L12" s="24">
        <v>6900</v>
      </c>
      <c r="M12" s="22">
        <v>4600</v>
      </c>
      <c r="N12" s="23" t="s">
        <v>2</v>
      </c>
      <c r="O12" s="24">
        <f>[1]ОЗП1!O15</f>
        <v>13430.508474576272</v>
      </c>
      <c r="P12" s="24">
        <f t="shared" ref="P12:P29" si="0">IF((O12/2)&lt;M12,M12,(O12/2))</f>
        <v>6715.2542372881362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7350</v>
      </c>
      <c r="D13" s="10">
        <v>4900</v>
      </c>
      <c r="E13" s="17" t="s">
        <v>2</v>
      </c>
      <c r="F13" s="16">
        <v>5250</v>
      </c>
      <c r="G13" s="10">
        <v>3500</v>
      </c>
      <c r="H13" s="17" t="s">
        <v>2</v>
      </c>
      <c r="I13" s="16">
        <v>5850</v>
      </c>
      <c r="J13" s="10">
        <v>3900</v>
      </c>
      <c r="K13" s="17" t="s">
        <v>2</v>
      </c>
      <c r="L13" s="14">
        <v>6150</v>
      </c>
      <c r="M13" s="7">
        <v>4100</v>
      </c>
      <c r="N13" s="17" t="s">
        <v>2</v>
      </c>
      <c r="O13" s="14">
        <f>[1]ОЗП1!O16</f>
        <v>13430.508474576272</v>
      </c>
      <c r="P13" s="14">
        <f t="shared" si="0"/>
        <v>6715.2542372881362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9450.0000000000018</v>
      </c>
      <c r="D14" s="48">
        <v>6300.0000000000009</v>
      </c>
      <c r="E14" s="23" t="s">
        <v>2</v>
      </c>
      <c r="F14" s="25">
        <v>7350.0000000000018</v>
      </c>
      <c r="G14" s="22">
        <v>4900.0000000000009</v>
      </c>
      <c r="H14" s="23" t="s">
        <v>2</v>
      </c>
      <c r="I14" s="25">
        <v>7950.0000000000018</v>
      </c>
      <c r="J14" s="22">
        <v>5300.0000000000009</v>
      </c>
      <c r="K14" s="23" t="s">
        <v>2</v>
      </c>
      <c r="L14" s="24">
        <v>8250.0000000000018</v>
      </c>
      <c r="M14" s="22">
        <v>5500.0000000000009</v>
      </c>
      <c r="N14" s="23" t="s">
        <v>2</v>
      </c>
      <c r="O14" s="24">
        <f>[1]ОЗП1!O17</f>
        <v>15461.694915254237</v>
      </c>
      <c r="P14" s="24">
        <f t="shared" si="0"/>
        <v>7730.8474576271183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8550</v>
      </c>
      <c r="D15" s="7">
        <v>5700</v>
      </c>
      <c r="E15" s="17" t="s">
        <v>2</v>
      </c>
      <c r="F15" s="16">
        <v>6450</v>
      </c>
      <c r="G15" s="117">
        <v>4300</v>
      </c>
      <c r="H15" s="17" t="s">
        <v>2</v>
      </c>
      <c r="I15" s="16">
        <v>7050</v>
      </c>
      <c r="J15" s="7">
        <v>4700</v>
      </c>
      <c r="K15" s="17" t="s">
        <v>2</v>
      </c>
      <c r="L15" s="14">
        <v>7350</v>
      </c>
      <c r="M15" s="7">
        <v>4900</v>
      </c>
      <c r="N15" s="17" t="s">
        <v>2</v>
      </c>
      <c r="O15" s="14">
        <f>[1]ОЗП1!O18</f>
        <v>15461.694915254237</v>
      </c>
      <c r="P15" s="14">
        <f t="shared" si="0"/>
        <v>7730.8474576271183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11700</v>
      </c>
      <c r="D16" s="117">
        <v>7800</v>
      </c>
      <c r="E16" s="17">
        <v>5460</v>
      </c>
      <c r="F16" s="16">
        <v>9600</v>
      </c>
      <c r="G16" s="7">
        <v>6400</v>
      </c>
      <c r="H16" s="17">
        <v>4480</v>
      </c>
      <c r="I16" s="16">
        <v>11700</v>
      </c>
      <c r="J16" s="117">
        <v>7800</v>
      </c>
      <c r="K16" s="17">
        <v>5460</v>
      </c>
      <c r="L16" s="14">
        <v>12000</v>
      </c>
      <c r="M16" s="7">
        <v>8000</v>
      </c>
      <c r="N16" s="17">
        <v>5600</v>
      </c>
      <c r="O16" s="14">
        <f>[1]ОЗП1!O19</f>
        <v>22369.152542372882</v>
      </c>
      <c r="P16" s="14">
        <f t="shared" si="0"/>
        <v>11184.576271186441</v>
      </c>
      <c r="Q16" s="17">
        <f t="shared" ref="Q16" si="1">P16-(P16*$N$10)</f>
        <v>7829.203389830509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10500</v>
      </c>
      <c r="D17" s="7">
        <v>7000</v>
      </c>
      <c r="E17" s="17">
        <v>4900</v>
      </c>
      <c r="F17" s="16">
        <v>8400</v>
      </c>
      <c r="G17" s="117">
        <v>5600</v>
      </c>
      <c r="H17" s="17">
        <v>3920</v>
      </c>
      <c r="I17" s="16">
        <v>10500</v>
      </c>
      <c r="J17" s="7">
        <v>7000</v>
      </c>
      <c r="K17" s="17">
        <v>4900</v>
      </c>
      <c r="L17" s="14">
        <v>10800</v>
      </c>
      <c r="M17" s="7">
        <v>7200</v>
      </c>
      <c r="N17" s="17">
        <v>5040</v>
      </c>
      <c r="O17" s="14">
        <f>[1]ОЗП1!O20</f>
        <v>22369.152542372882</v>
      </c>
      <c r="P17" s="14">
        <f t="shared" si="0"/>
        <v>11184.576271186441</v>
      </c>
      <c r="Q17" s="17">
        <f>P17-(P17*$N$10)</f>
        <v>7829.203389830509</v>
      </c>
      <c r="R17" s="68"/>
    </row>
    <row r="18" spans="1:18" s="112" customFormat="1" ht="27.75" customHeight="1">
      <c r="A18" s="28">
        <v>7</v>
      </c>
      <c r="B18" s="34" t="s">
        <v>36</v>
      </c>
      <c r="C18" s="16">
        <v>12000</v>
      </c>
      <c r="D18" s="7">
        <v>8000</v>
      </c>
      <c r="E18" s="17">
        <v>5600</v>
      </c>
      <c r="F18" s="16">
        <v>9900</v>
      </c>
      <c r="G18" s="5">
        <v>6600</v>
      </c>
      <c r="H18" s="17">
        <v>4620</v>
      </c>
      <c r="I18" s="16">
        <v>12000</v>
      </c>
      <c r="J18" s="7">
        <v>8000</v>
      </c>
      <c r="K18" s="17">
        <v>5600</v>
      </c>
      <c r="L18" s="14">
        <v>12300</v>
      </c>
      <c r="M18" s="7">
        <v>8200</v>
      </c>
      <c r="N18" s="17">
        <v>5740</v>
      </c>
      <c r="O18" s="14">
        <f>[1]ОЗП1!O21</f>
        <v>22369.152542372882</v>
      </c>
      <c r="P18" s="14">
        <f t="shared" si="0"/>
        <v>11184.576271186441</v>
      </c>
      <c r="Q18" s="17">
        <f>P18-(P18*$N$10)</f>
        <v>7829.203389830509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10950</v>
      </c>
      <c r="D19" s="117">
        <v>7300</v>
      </c>
      <c r="E19" s="17">
        <v>5110</v>
      </c>
      <c r="F19" s="16">
        <v>8850.0000000000018</v>
      </c>
      <c r="G19" s="5">
        <v>5900.0000000000009</v>
      </c>
      <c r="H19" s="17">
        <v>4130.0000000000009</v>
      </c>
      <c r="I19" s="16">
        <v>9450.0000000000018</v>
      </c>
      <c r="J19" s="7">
        <v>6300.0000000000009</v>
      </c>
      <c r="K19" s="17">
        <v>4410.0000000000009</v>
      </c>
      <c r="L19" s="14">
        <v>9750.0000000000018</v>
      </c>
      <c r="M19" s="7">
        <v>6500.0000000000009</v>
      </c>
      <c r="N19" s="17">
        <v>4550.0000000000009</v>
      </c>
      <c r="O19" s="14">
        <f>[1]ОЗП1!O22</f>
        <v>22369.152542372882</v>
      </c>
      <c r="P19" s="14">
        <f t="shared" si="0"/>
        <v>11184.576271186441</v>
      </c>
      <c r="Q19" s="17">
        <f t="shared" ref="Q19:Q21" si="2">P19-(P19*$N$10)</f>
        <v>7829.203389830509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9900</v>
      </c>
      <c r="D20" s="7">
        <v>6600</v>
      </c>
      <c r="E20" s="17">
        <v>4620</v>
      </c>
      <c r="F20" s="16">
        <v>7800</v>
      </c>
      <c r="G20" s="5">
        <v>5200</v>
      </c>
      <c r="H20" s="17">
        <v>3640</v>
      </c>
      <c r="I20" s="16">
        <v>8400</v>
      </c>
      <c r="J20" s="7">
        <v>5600</v>
      </c>
      <c r="K20" s="17">
        <v>3920</v>
      </c>
      <c r="L20" s="14">
        <v>8700</v>
      </c>
      <c r="M20" s="7">
        <v>5800</v>
      </c>
      <c r="N20" s="17">
        <v>4060</v>
      </c>
      <c r="O20" s="14">
        <f>[1]ОЗП1!O23</f>
        <v>22369.152542372882</v>
      </c>
      <c r="P20" s="14">
        <f t="shared" si="0"/>
        <v>11184.576271186441</v>
      </c>
      <c r="Q20" s="17">
        <f t="shared" si="2"/>
        <v>7829.203389830509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12900</v>
      </c>
      <c r="D21" s="117">
        <v>8600</v>
      </c>
      <c r="E21" s="17">
        <v>6020</v>
      </c>
      <c r="F21" s="16">
        <v>10800</v>
      </c>
      <c r="G21" s="7">
        <v>7200</v>
      </c>
      <c r="H21" s="17">
        <v>5040</v>
      </c>
      <c r="I21" s="16">
        <v>12900</v>
      </c>
      <c r="J21" s="10">
        <v>8600</v>
      </c>
      <c r="K21" s="17">
        <v>6020</v>
      </c>
      <c r="L21" s="14">
        <v>13200</v>
      </c>
      <c r="M21" s="7">
        <v>8800</v>
      </c>
      <c r="N21" s="17">
        <v>6160</v>
      </c>
      <c r="O21" s="14">
        <f>[1]ОЗП1!O24</f>
        <v>25876.271186440677</v>
      </c>
      <c r="P21" s="14">
        <f t="shared" si="0"/>
        <v>12938.135593220339</v>
      </c>
      <c r="Q21" s="17">
        <f t="shared" si="2"/>
        <v>9056.6949152542365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11550</v>
      </c>
      <c r="D22" s="7">
        <v>7700</v>
      </c>
      <c r="E22" s="17">
        <v>5390</v>
      </c>
      <c r="F22" s="16">
        <v>9450</v>
      </c>
      <c r="G22" s="7">
        <v>6300</v>
      </c>
      <c r="H22" s="17">
        <v>4410</v>
      </c>
      <c r="I22" s="16">
        <v>11550</v>
      </c>
      <c r="J22" s="10">
        <v>7700</v>
      </c>
      <c r="K22" s="17">
        <v>5390</v>
      </c>
      <c r="L22" s="14">
        <v>11850</v>
      </c>
      <c r="M22" s="7">
        <v>7900</v>
      </c>
      <c r="N22" s="17">
        <v>5530</v>
      </c>
      <c r="O22" s="14">
        <f>[1]ОЗП1!O25</f>
        <v>25876.271186440677</v>
      </c>
      <c r="P22" s="14">
        <f t="shared" si="0"/>
        <v>12938.135593220339</v>
      </c>
      <c r="Q22" s="17">
        <f>P22-(P22*$N$10)</f>
        <v>9056.6949152542365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10125</v>
      </c>
      <c r="D23" s="10">
        <v>6750</v>
      </c>
      <c r="E23" s="3">
        <v>4725</v>
      </c>
      <c r="F23" s="1">
        <v>8025</v>
      </c>
      <c r="G23" s="10">
        <v>5350</v>
      </c>
      <c r="H23" s="3">
        <v>3745</v>
      </c>
      <c r="I23" s="1">
        <v>8625</v>
      </c>
      <c r="J23" s="10">
        <v>5750</v>
      </c>
      <c r="K23" s="3">
        <v>4025</v>
      </c>
      <c r="L23" s="8">
        <v>8925</v>
      </c>
      <c r="M23" s="2">
        <v>5950</v>
      </c>
      <c r="N23" s="3">
        <v>4165</v>
      </c>
      <c r="O23" s="97">
        <f>[1]ОЗП1!O26</f>
        <v>22803.389830508477</v>
      </c>
      <c r="P23" s="2">
        <f t="shared" si="0"/>
        <v>11401.694915254238</v>
      </c>
      <c r="Q23" s="3">
        <f t="shared" ref="Q23" si="3">P23-(P23*$N$10)</f>
        <v>7981.1864406779669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9300</v>
      </c>
      <c r="D24" s="22">
        <v>6200</v>
      </c>
      <c r="E24" s="13" t="s">
        <v>2</v>
      </c>
      <c r="F24" s="12">
        <v>7200</v>
      </c>
      <c r="G24" s="22">
        <v>4800</v>
      </c>
      <c r="H24" s="13" t="s">
        <v>2</v>
      </c>
      <c r="I24" s="12">
        <v>7800</v>
      </c>
      <c r="J24" s="22">
        <v>5200</v>
      </c>
      <c r="K24" s="13" t="s">
        <v>2</v>
      </c>
      <c r="L24" s="9">
        <v>8100</v>
      </c>
      <c r="M24" s="10">
        <v>5400</v>
      </c>
      <c r="N24" s="13" t="s">
        <v>2</v>
      </c>
      <c r="O24" s="9">
        <f>[1]ОЗП1!O27</f>
        <v>19303.389830508477</v>
      </c>
      <c r="P24" s="9">
        <f t="shared" si="0"/>
        <v>9651.6949152542384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10050</v>
      </c>
      <c r="D25" s="7">
        <v>6700</v>
      </c>
      <c r="E25" s="17">
        <v>4690</v>
      </c>
      <c r="F25" s="16">
        <v>7950</v>
      </c>
      <c r="G25" s="7">
        <v>5300</v>
      </c>
      <c r="H25" s="17">
        <v>3710</v>
      </c>
      <c r="I25" s="16">
        <v>8550</v>
      </c>
      <c r="J25" s="117">
        <v>5700</v>
      </c>
      <c r="K25" s="17">
        <v>3990</v>
      </c>
      <c r="L25" s="14">
        <v>8850</v>
      </c>
      <c r="M25" s="7">
        <v>5900</v>
      </c>
      <c r="N25" s="17">
        <v>4130</v>
      </c>
      <c r="O25" s="14">
        <f>[1]ОЗП1!O28</f>
        <v>20616.77966101695</v>
      </c>
      <c r="P25" s="14">
        <f t="shared" si="0"/>
        <v>10308.389830508475</v>
      </c>
      <c r="Q25" s="17">
        <f t="shared" ref="Q25:Q28" si="4">P25-(P25*$N$10)</f>
        <v>7215.8728813559319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13350</v>
      </c>
      <c r="D26" s="117">
        <v>8900</v>
      </c>
      <c r="E26" s="17">
        <v>6230</v>
      </c>
      <c r="F26" s="16">
        <v>11250</v>
      </c>
      <c r="G26" s="7">
        <v>7500</v>
      </c>
      <c r="H26" s="17">
        <v>5250</v>
      </c>
      <c r="I26" s="16">
        <v>11850</v>
      </c>
      <c r="J26" s="7">
        <v>7900</v>
      </c>
      <c r="K26" s="17">
        <v>5530</v>
      </c>
      <c r="L26" s="14">
        <v>12150</v>
      </c>
      <c r="M26" s="7">
        <v>8100</v>
      </c>
      <c r="N26" s="17">
        <v>5670</v>
      </c>
      <c r="O26" s="14">
        <f>[1]ОЗП1!O29</f>
        <v>32889.322033898301</v>
      </c>
      <c r="P26" s="14">
        <f t="shared" si="0"/>
        <v>16444.661016949151</v>
      </c>
      <c r="Q26" s="17">
        <f t="shared" si="4"/>
        <v>11511.262711864405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[1]ОЗП1!O30</f>
        <v>41657.118644067799</v>
      </c>
      <c r="P27" s="14">
        <f t="shared" si="0"/>
        <v>20828.5593220339</v>
      </c>
      <c r="Q27" s="17">
        <f t="shared" si="4"/>
        <v>14579.991525423731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20400</v>
      </c>
      <c r="D28" s="2">
        <v>13600</v>
      </c>
      <c r="E28" s="3">
        <v>9520</v>
      </c>
      <c r="F28" s="1">
        <v>18300</v>
      </c>
      <c r="G28" s="2">
        <v>12200</v>
      </c>
      <c r="H28" s="3">
        <v>8540</v>
      </c>
      <c r="I28" s="1">
        <v>20400</v>
      </c>
      <c r="J28" s="2">
        <v>13600</v>
      </c>
      <c r="K28" s="3">
        <v>9520</v>
      </c>
      <c r="L28" s="8">
        <v>20700</v>
      </c>
      <c r="M28" s="2">
        <v>13800</v>
      </c>
      <c r="N28" s="3">
        <v>9660</v>
      </c>
      <c r="O28" s="8">
        <f>[1]ОЗП1!O31</f>
        <v>41657.118644067799</v>
      </c>
      <c r="P28" s="8">
        <f t="shared" si="0"/>
        <v>20828.5593220339</v>
      </c>
      <c r="Q28" s="3">
        <f t="shared" si="4"/>
        <v>14579.991525423731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10575</v>
      </c>
      <c r="D29" s="22">
        <v>7050</v>
      </c>
      <c r="E29" s="73">
        <v>4935</v>
      </c>
      <c r="F29" s="72">
        <v>7425</v>
      </c>
      <c r="G29" s="22">
        <v>4950</v>
      </c>
      <c r="H29" s="73">
        <v>3465</v>
      </c>
      <c r="I29" s="72">
        <v>10575</v>
      </c>
      <c r="J29" s="22">
        <v>7050</v>
      </c>
      <c r="K29" s="73">
        <v>4935</v>
      </c>
      <c r="L29" s="74">
        <v>10875</v>
      </c>
      <c r="M29" s="110">
        <v>7250</v>
      </c>
      <c r="N29" s="73">
        <v>5075</v>
      </c>
      <c r="O29" s="74">
        <f>[1]ОЗП1!O32</f>
        <v>24122.711864406781</v>
      </c>
      <c r="P29" s="74">
        <f t="shared" si="0"/>
        <v>12061.355932203391</v>
      </c>
      <c r="Q29" s="73">
        <f>P29-(P29*$N$10)</f>
        <v>8442.9491525423728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ht="8.25" customHeight="1">
      <c r="C31" s="81"/>
      <c r="D31" s="82"/>
      <c r="E31" s="81"/>
      <c r="F31" s="81"/>
      <c r="G31" s="81"/>
      <c r="H31" s="81"/>
      <c r="I31" s="81"/>
      <c r="J31" s="82"/>
      <c r="K31" s="68"/>
      <c r="L31" s="68"/>
      <c r="M31" s="68"/>
      <c r="N31" s="68"/>
      <c r="O31" s="68"/>
      <c r="P31" s="68"/>
      <c r="Q31" s="68"/>
    </row>
    <row r="32" spans="1:18" ht="13.5" customHeight="1">
      <c r="B32" s="135" t="s">
        <v>4</v>
      </c>
      <c r="C32" s="135"/>
      <c r="D32" s="135"/>
      <c r="E32" s="135"/>
      <c r="F32" s="135"/>
      <c r="G32" s="135"/>
      <c r="H32" s="135" t="s">
        <v>40</v>
      </c>
      <c r="I32" s="135"/>
      <c r="J32" s="135"/>
      <c r="K32" s="135"/>
      <c r="L32" s="135"/>
      <c r="M32" s="135"/>
      <c r="N32" s="135"/>
      <c r="O32" s="49"/>
      <c r="P32" s="49"/>
      <c r="Q32" s="49"/>
    </row>
    <row r="33" spans="2:17" ht="13.5" customHeight="1">
      <c r="B33" s="135" t="s">
        <v>34</v>
      </c>
      <c r="C33" s="135"/>
      <c r="D33" s="135"/>
      <c r="E33" s="135"/>
      <c r="F33" s="135"/>
      <c r="G33" s="135"/>
      <c r="H33" s="135" t="s">
        <v>35</v>
      </c>
      <c r="I33" s="135"/>
      <c r="J33" s="135"/>
      <c r="K33" s="135"/>
      <c r="L33" s="135"/>
      <c r="M33" s="135"/>
      <c r="N33" s="135"/>
      <c r="O33" s="49"/>
      <c r="P33" s="49"/>
      <c r="Q33" s="49"/>
    </row>
    <row r="34" spans="2:17" ht="13.5" customHeight="1">
      <c r="C34" s="151"/>
      <c r="D34" s="151"/>
      <c r="E34" s="151"/>
    </row>
    <row r="36" spans="2:17" ht="13.5" customHeight="1">
      <c r="C36" s="150"/>
      <c r="D36" s="150"/>
      <c r="E36" s="151"/>
      <c r="F36" s="151"/>
      <c r="G36" s="151"/>
      <c r="H36" s="151"/>
      <c r="I36" s="151"/>
      <c r="J36" s="151"/>
    </row>
  </sheetData>
  <mergeCells count="38">
    <mergeCell ref="C7:D7"/>
    <mergeCell ref="H7:H9"/>
    <mergeCell ref="I7:J7"/>
    <mergeCell ref="A5:Q5"/>
    <mergeCell ref="C36:D36"/>
    <mergeCell ref="E36:J36"/>
    <mergeCell ref="B33:G33"/>
    <mergeCell ref="H32:N32"/>
    <mergeCell ref="B32:G32"/>
    <mergeCell ref="H33:N33"/>
    <mergeCell ref="C34:E34"/>
    <mergeCell ref="A30:N30"/>
    <mergeCell ref="A6:A9"/>
    <mergeCell ref="B6:B9"/>
    <mergeCell ref="C6:E6"/>
    <mergeCell ref="F6:H6"/>
    <mergeCell ref="I6:K6"/>
    <mergeCell ref="C1:N1"/>
    <mergeCell ref="A2:N2"/>
    <mergeCell ref="F7:G7"/>
    <mergeCell ref="I8:I9"/>
    <mergeCell ref="J8:J9"/>
    <mergeCell ref="L6:N6"/>
    <mergeCell ref="L7:M7"/>
    <mergeCell ref="N7:N9"/>
    <mergeCell ref="L8:L9"/>
    <mergeCell ref="M8:M9"/>
    <mergeCell ref="E7:E9"/>
    <mergeCell ref="K7:K9"/>
    <mergeCell ref="C8:C9"/>
    <mergeCell ref="D8:D9"/>
    <mergeCell ref="F8:F9"/>
    <mergeCell ref="G8:G9"/>
    <mergeCell ref="O6:Q6"/>
    <mergeCell ref="O7:P7"/>
    <mergeCell ref="Q7:Q9"/>
    <mergeCell ref="O8:O9"/>
    <mergeCell ref="P8:P9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opLeftCell="A6" zoomScale="85" zoomScaleNormal="85" workbookViewId="0">
      <selection activeCell="C12" sqref="C12:N2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3.75" customHeight="1"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49"/>
      <c r="P1" s="49"/>
      <c r="Q1" s="49"/>
    </row>
    <row r="2" spans="1:18" ht="18.75" customHeight="1">
      <c r="A2" s="162" t="s">
        <v>66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9"/>
      <c r="P2" s="49"/>
      <c r="Q2" s="49"/>
    </row>
    <row r="3" spans="1:18" ht="4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07"/>
      <c r="P3" s="107"/>
      <c r="Q3" s="107"/>
    </row>
    <row r="4" spans="1:18" ht="2.25" customHeigh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7"/>
      <c r="P4" s="107"/>
      <c r="Q4" s="107"/>
    </row>
    <row r="5" spans="1:18" ht="17.25" customHeight="1" thickBot="1">
      <c r="A5" s="166" t="s">
        <v>10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102">
        <f>M10</f>
        <v>230</v>
      </c>
      <c r="E10" s="71">
        <v>0.3</v>
      </c>
      <c r="F10" s="115">
        <v>1.5</v>
      </c>
      <c r="G10" s="102">
        <f>M10</f>
        <v>230</v>
      </c>
      <c r="H10" s="56">
        <v>0.3</v>
      </c>
      <c r="I10" s="113">
        <v>1.5</v>
      </c>
      <c r="J10" s="102">
        <f>M10</f>
        <v>230</v>
      </c>
      <c r="K10" s="57">
        <v>0.3</v>
      </c>
      <c r="L10" s="101">
        <v>1.5</v>
      </c>
      <c r="M10" s="102">
        <v>230</v>
      </c>
      <c r="N10" s="103">
        <v>0.3</v>
      </c>
      <c r="O10" s="101">
        <v>1.4</v>
      </c>
      <c r="P10" s="102">
        <v>500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64">
        <v>1.2</v>
      </c>
      <c r="E11" s="44"/>
      <c r="F11" s="116"/>
      <c r="G11" s="64">
        <v>1.2</v>
      </c>
      <c r="H11" s="45"/>
      <c r="I11" s="114"/>
      <c r="J11" s="64">
        <v>1.2</v>
      </c>
      <c r="K11" s="46"/>
      <c r="L11" s="65"/>
      <c r="M11" s="64">
        <v>1.2</v>
      </c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9300</v>
      </c>
      <c r="D12" s="22">
        <v>6200</v>
      </c>
      <c r="E12" s="23" t="s">
        <v>2</v>
      </c>
      <c r="F12" s="25">
        <v>6750</v>
      </c>
      <c r="G12" s="22">
        <v>4500</v>
      </c>
      <c r="H12" s="23" t="s">
        <v>2</v>
      </c>
      <c r="I12" s="25">
        <v>7500</v>
      </c>
      <c r="J12" s="22">
        <v>5000</v>
      </c>
      <c r="K12" s="23" t="s">
        <v>2</v>
      </c>
      <c r="L12" s="24">
        <v>7800</v>
      </c>
      <c r="M12" s="22">
        <v>5200</v>
      </c>
      <c r="N12" s="23" t="s">
        <v>2</v>
      </c>
      <c r="O12" s="24">
        <f>[1]ГОСТЗ!$O15</f>
        <v>12000</v>
      </c>
      <c r="P12" s="24">
        <f>СКП!P12-$M$10</f>
        <v>5370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8400</v>
      </c>
      <c r="D13" s="10">
        <v>5600</v>
      </c>
      <c r="E13" s="17" t="s">
        <v>2</v>
      </c>
      <c r="F13" s="16">
        <v>5850</v>
      </c>
      <c r="G13" s="10">
        <v>3900</v>
      </c>
      <c r="H13" s="17" t="s">
        <v>2</v>
      </c>
      <c r="I13" s="16">
        <v>6600</v>
      </c>
      <c r="J13" s="10">
        <v>4400</v>
      </c>
      <c r="K13" s="17" t="s">
        <v>2</v>
      </c>
      <c r="L13" s="14">
        <v>6900</v>
      </c>
      <c r="M13" s="10">
        <v>4600</v>
      </c>
      <c r="N13" s="17" t="s">
        <v>2</v>
      </c>
      <c r="O13" s="14">
        <f>[1]ГОСТЗ!$O16</f>
        <v>12000</v>
      </c>
      <c r="P13" s="14">
        <f>СКП!P13-$M$10</f>
        <v>5066.610169491526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10950</v>
      </c>
      <c r="D14" s="22">
        <v>7300</v>
      </c>
      <c r="E14" s="23" t="s">
        <v>2</v>
      </c>
      <c r="F14" s="25">
        <v>8400</v>
      </c>
      <c r="G14" s="22">
        <v>5600</v>
      </c>
      <c r="H14" s="23" t="s">
        <v>2</v>
      </c>
      <c r="I14" s="25">
        <v>9150</v>
      </c>
      <c r="J14" s="22">
        <v>6100</v>
      </c>
      <c r="K14" s="23" t="s">
        <v>2</v>
      </c>
      <c r="L14" s="24">
        <v>9450</v>
      </c>
      <c r="M14" s="22">
        <v>6300</v>
      </c>
      <c r="N14" s="23" t="s">
        <v>2</v>
      </c>
      <c r="O14" s="24">
        <f>[1]ГОСТЗ!$O17</f>
        <v>13712</v>
      </c>
      <c r="P14" s="24">
        <f>СКП!P14-$M$10</f>
        <v>6270.0000000000009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9900</v>
      </c>
      <c r="D15" s="7">
        <v>6600</v>
      </c>
      <c r="E15" s="17" t="s">
        <v>2</v>
      </c>
      <c r="F15" s="16">
        <v>7350</v>
      </c>
      <c r="G15" s="7">
        <v>4900</v>
      </c>
      <c r="H15" s="17" t="s">
        <v>2</v>
      </c>
      <c r="I15" s="16">
        <v>8100</v>
      </c>
      <c r="J15" s="7">
        <v>5400</v>
      </c>
      <c r="K15" s="17" t="s">
        <v>2</v>
      </c>
      <c r="L15" s="14">
        <v>8400</v>
      </c>
      <c r="M15" s="7">
        <v>5600</v>
      </c>
      <c r="N15" s="17" t="s">
        <v>2</v>
      </c>
      <c r="O15" s="14">
        <f>[1]ГОСТЗ!$O18</f>
        <v>13712</v>
      </c>
      <c r="P15" s="14">
        <f>СКП!P15-$M$10</f>
        <v>5792.0338983050851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13650</v>
      </c>
      <c r="D16" s="117">
        <v>9100</v>
      </c>
      <c r="E16" s="17">
        <v>6370</v>
      </c>
      <c r="F16" s="16">
        <v>11100</v>
      </c>
      <c r="G16" s="117">
        <v>7400</v>
      </c>
      <c r="H16" s="17">
        <v>5180</v>
      </c>
      <c r="I16" s="16">
        <v>13650</v>
      </c>
      <c r="J16" s="117">
        <v>9100</v>
      </c>
      <c r="K16" s="17">
        <v>6370</v>
      </c>
      <c r="L16" s="14">
        <v>13950</v>
      </c>
      <c r="M16" s="117">
        <v>9300</v>
      </c>
      <c r="N16" s="17">
        <v>6510</v>
      </c>
      <c r="O16" s="14">
        <f>[1]ГОСТЗ!$O19</f>
        <v>19534</v>
      </c>
      <c r="P16" s="14">
        <f>СКП!P16-$M$10</f>
        <v>8770</v>
      </c>
      <c r="Q16" s="17">
        <f t="shared" ref="Q16:Q23" si="0">P16-(P16*$N$10)</f>
        <v>6139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12150</v>
      </c>
      <c r="D17" s="7">
        <v>8100</v>
      </c>
      <c r="E17" s="17">
        <v>5670</v>
      </c>
      <c r="F17" s="16">
        <v>9600</v>
      </c>
      <c r="G17" s="7">
        <v>6400</v>
      </c>
      <c r="H17" s="17">
        <v>4480</v>
      </c>
      <c r="I17" s="16">
        <v>12150</v>
      </c>
      <c r="J17" s="7">
        <v>8100</v>
      </c>
      <c r="K17" s="17">
        <v>5670</v>
      </c>
      <c r="L17" s="14">
        <v>12600</v>
      </c>
      <c r="M17" s="7">
        <v>8400</v>
      </c>
      <c r="N17" s="17">
        <v>5880</v>
      </c>
      <c r="O17" s="14">
        <f>[1]ГОСТЗ!$O20</f>
        <v>19534</v>
      </c>
      <c r="P17" s="14">
        <f>СКП!P17-$M$10</f>
        <v>8258.9830508474588</v>
      </c>
      <c r="Q17" s="17">
        <f t="shared" si="0"/>
        <v>5781.2881355932213</v>
      </c>
      <c r="R17" s="68"/>
    </row>
    <row r="18" spans="1:18" s="112" customFormat="1" ht="27.75" customHeight="1">
      <c r="A18" s="28">
        <v>7</v>
      </c>
      <c r="B18" s="34" t="s">
        <v>33</v>
      </c>
      <c r="C18" s="16">
        <v>13950</v>
      </c>
      <c r="D18" s="7">
        <v>9300</v>
      </c>
      <c r="E18" s="17">
        <v>6510</v>
      </c>
      <c r="F18" s="16">
        <v>11400</v>
      </c>
      <c r="G18" s="7">
        <v>7600</v>
      </c>
      <c r="H18" s="17">
        <v>5320</v>
      </c>
      <c r="I18" s="16">
        <v>13950</v>
      </c>
      <c r="J18" s="7">
        <v>9300</v>
      </c>
      <c r="K18" s="17">
        <v>6510</v>
      </c>
      <c r="L18" s="14">
        <v>14400</v>
      </c>
      <c r="M18" s="7">
        <v>9600</v>
      </c>
      <c r="N18" s="17">
        <v>6720</v>
      </c>
      <c r="O18" s="14">
        <f>[1]ГОСТЗ!$O21</f>
        <v>19534</v>
      </c>
      <c r="P18" s="14">
        <f>СКП!P18-$M$10</f>
        <v>8970</v>
      </c>
      <c r="Q18" s="17">
        <f t="shared" si="0"/>
        <v>6279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12750</v>
      </c>
      <c r="D19" s="7">
        <v>8500</v>
      </c>
      <c r="E19" s="17">
        <v>5950</v>
      </c>
      <c r="F19" s="16">
        <v>10200</v>
      </c>
      <c r="G19" s="7">
        <v>6800</v>
      </c>
      <c r="H19" s="17">
        <v>4760</v>
      </c>
      <c r="I19" s="16">
        <v>10950</v>
      </c>
      <c r="J19" s="7">
        <v>7300</v>
      </c>
      <c r="K19" s="17">
        <v>5110</v>
      </c>
      <c r="L19" s="14">
        <v>11250</v>
      </c>
      <c r="M19" s="7">
        <v>7500</v>
      </c>
      <c r="N19" s="17">
        <v>5250</v>
      </c>
      <c r="O19" s="14">
        <f>[1]ГОСТЗ!$O22</f>
        <v>19534</v>
      </c>
      <c r="P19" s="14">
        <f>СКП!P19-$M$10</f>
        <v>8258.9830508474588</v>
      </c>
      <c r="Q19" s="17">
        <f t="shared" si="0"/>
        <v>5781.2881355932213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11400</v>
      </c>
      <c r="D20" s="7">
        <v>7600</v>
      </c>
      <c r="E20" s="17">
        <v>5320</v>
      </c>
      <c r="F20" s="16">
        <v>9000</v>
      </c>
      <c r="G20" s="7">
        <v>6000</v>
      </c>
      <c r="H20" s="17">
        <v>4200</v>
      </c>
      <c r="I20" s="16">
        <v>9600</v>
      </c>
      <c r="J20" s="7">
        <v>6400</v>
      </c>
      <c r="K20" s="17">
        <v>4480</v>
      </c>
      <c r="L20" s="14">
        <v>10050</v>
      </c>
      <c r="M20" s="7">
        <v>6700</v>
      </c>
      <c r="N20" s="17">
        <v>4690</v>
      </c>
      <c r="O20" s="14">
        <f>[1]ГОСТЗ!$O23</f>
        <v>19534</v>
      </c>
      <c r="P20" s="14">
        <f>СКП!P20-$M$10</f>
        <v>8258.9830508474588</v>
      </c>
      <c r="Q20" s="17">
        <f t="shared" si="0"/>
        <v>5781.2881355932213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15000</v>
      </c>
      <c r="D21" s="10">
        <v>10000</v>
      </c>
      <c r="E21" s="17">
        <v>7000</v>
      </c>
      <c r="F21" s="16">
        <v>12600</v>
      </c>
      <c r="G21" s="10">
        <v>8400</v>
      </c>
      <c r="H21" s="17">
        <v>5880</v>
      </c>
      <c r="I21" s="16">
        <v>15000</v>
      </c>
      <c r="J21" s="10">
        <v>10000</v>
      </c>
      <c r="K21" s="17">
        <v>7000</v>
      </c>
      <c r="L21" s="14">
        <v>15450</v>
      </c>
      <c r="M21" s="10">
        <v>10300</v>
      </c>
      <c r="N21" s="17">
        <v>7210</v>
      </c>
      <c r="O21" s="14">
        <f>[1]ГОСТЗ!$O24</f>
        <v>22490</v>
      </c>
      <c r="P21" s="14">
        <f>СКП!P21-$M$10</f>
        <v>9570</v>
      </c>
      <c r="Q21" s="17">
        <f t="shared" si="0"/>
        <v>6699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13500</v>
      </c>
      <c r="D22" s="10">
        <v>9000</v>
      </c>
      <c r="E22" s="17">
        <v>6300</v>
      </c>
      <c r="F22" s="16">
        <v>10950</v>
      </c>
      <c r="G22" s="10">
        <v>7300</v>
      </c>
      <c r="H22" s="17">
        <v>5110</v>
      </c>
      <c r="I22" s="16">
        <v>13500</v>
      </c>
      <c r="J22" s="10">
        <v>9000</v>
      </c>
      <c r="K22" s="17">
        <v>6300</v>
      </c>
      <c r="L22" s="14">
        <v>13800</v>
      </c>
      <c r="M22" s="10">
        <v>9200</v>
      </c>
      <c r="N22" s="17">
        <v>6440</v>
      </c>
      <c r="O22" s="14">
        <f>[1]ГОСТЗ!$O25</f>
        <v>22490</v>
      </c>
      <c r="P22" s="14">
        <f>СКП!P22-$M$10</f>
        <v>9511.5254237288136</v>
      </c>
      <c r="Q22" s="17">
        <f t="shared" si="0"/>
        <v>6658.0677966101703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11700</v>
      </c>
      <c r="D23" s="10">
        <v>7800</v>
      </c>
      <c r="E23" s="3">
        <v>5460</v>
      </c>
      <c r="F23" s="1">
        <v>9150</v>
      </c>
      <c r="G23" s="10">
        <v>6100</v>
      </c>
      <c r="H23" s="3">
        <v>4270</v>
      </c>
      <c r="I23" s="1">
        <v>9900</v>
      </c>
      <c r="J23" s="10">
        <v>6600</v>
      </c>
      <c r="K23" s="3">
        <v>4620</v>
      </c>
      <c r="L23" s="8">
        <v>10350</v>
      </c>
      <c r="M23" s="10">
        <v>6900</v>
      </c>
      <c r="N23" s="3">
        <v>4830</v>
      </c>
      <c r="O23" s="97">
        <f>[1]ГОСТЗ!$O26</f>
        <v>19900</v>
      </c>
      <c r="P23" s="2">
        <f>СКП!P23-$M$10</f>
        <v>8414.0677966101703</v>
      </c>
      <c r="Q23" s="3">
        <f t="shared" si="0"/>
        <v>5889.8474576271192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10800</v>
      </c>
      <c r="D24" s="22">
        <v>7200</v>
      </c>
      <c r="E24" s="13" t="s">
        <v>2</v>
      </c>
      <c r="F24" s="12">
        <v>8250</v>
      </c>
      <c r="G24" s="22">
        <v>5500</v>
      </c>
      <c r="H24" s="13" t="s">
        <v>2</v>
      </c>
      <c r="I24" s="12">
        <v>9000</v>
      </c>
      <c r="J24" s="22">
        <v>6000</v>
      </c>
      <c r="K24" s="13" t="s">
        <v>2</v>
      </c>
      <c r="L24" s="9">
        <v>9300</v>
      </c>
      <c r="M24" s="22">
        <v>6200</v>
      </c>
      <c r="N24" s="13" t="s">
        <v>2</v>
      </c>
      <c r="O24" s="9">
        <f>[1]ГОСТЗ!$O27</f>
        <v>16950</v>
      </c>
      <c r="P24" s="9">
        <f>СКП!P24-$M$10</f>
        <v>7164.0677966101703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11700</v>
      </c>
      <c r="D25" s="117">
        <v>7800</v>
      </c>
      <c r="E25" s="17">
        <v>5460</v>
      </c>
      <c r="F25" s="16">
        <v>9150</v>
      </c>
      <c r="G25" s="117">
        <v>6100</v>
      </c>
      <c r="H25" s="17">
        <v>4270</v>
      </c>
      <c r="I25" s="16">
        <v>9900</v>
      </c>
      <c r="J25" s="117">
        <v>6600</v>
      </c>
      <c r="K25" s="17">
        <v>4620</v>
      </c>
      <c r="L25" s="14">
        <v>10200</v>
      </c>
      <c r="M25" s="117">
        <v>6800</v>
      </c>
      <c r="N25" s="17">
        <v>4760</v>
      </c>
      <c r="O25" s="14">
        <f>[1]ГОСТЗ!$O28</f>
        <v>18057</v>
      </c>
      <c r="P25" s="14">
        <f>СКП!P25-$M$10</f>
        <v>7633.1355932203396</v>
      </c>
      <c r="Q25" s="17">
        <f t="shared" ref="Q25:Q28" si="1">P25-(P25*$N$10)</f>
        <v>5343.1949152542384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15600</v>
      </c>
      <c r="D26" s="7">
        <v>10400</v>
      </c>
      <c r="E26" s="17">
        <v>7280</v>
      </c>
      <c r="F26" s="16">
        <v>13050</v>
      </c>
      <c r="G26" s="7">
        <v>8700</v>
      </c>
      <c r="H26" s="17">
        <v>6090</v>
      </c>
      <c r="I26" s="16">
        <v>13800</v>
      </c>
      <c r="J26" s="7">
        <v>9200</v>
      </c>
      <c r="K26" s="17">
        <v>6440</v>
      </c>
      <c r="L26" s="14">
        <v>14100</v>
      </c>
      <c r="M26" s="7">
        <v>9400</v>
      </c>
      <c r="N26" s="17">
        <v>6580</v>
      </c>
      <c r="O26" s="14">
        <f>[1]ГОСТЗ!$O29</f>
        <v>28401</v>
      </c>
      <c r="P26" s="14">
        <f>СКП!P26-$M$10</f>
        <v>12016.186440677966</v>
      </c>
      <c r="Q26" s="17">
        <f t="shared" si="1"/>
        <v>8411.3305084745771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117" t="e">
        <v>#NUM!</v>
      </c>
      <c r="E27" s="17"/>
      <c r="F27" s="16"/>
      <c r="G27" s="117" t="e">
        <v>#NUM!</v>
      </c>
      <c r="H27" s="17"/>
      <c r="I27" s="16"/>
      <c r="J27" s="117" t="e">
        <v>#NUM!</v>
      </c>
      <c r="K27" s="17"/>
      <c r="L27" s="14"/>
      <c r="M27" s="117" t="e">
        <v>#NUM!</v>
      </c>
      <c r="N27" s="17"/>
      <c r="O27" s="14">
        <f>[1]ГОСТЗ!$O30</f>
        <v>35791</v>
      </c>
      <c r="P27" s="14">
        <f>СКП!P27-$M$10</f>
        <v>15147.542372881357</v>
      </c>
      <c r="Q27" s="17">
        <f t="shared" si="1"/>
        <v>10603.27966101695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24000</v>
      </c>
      <c r="D28" s="2">
        <v>16000</v>
      </c>
      <c r="E28" s="3">
        <v>11200</v>
      </c>
      <c r="F28" s="1">
        <v>21600</v>
      </c>
      <c r="G28" s="2">
        <v>14400</v>
      </c>
      <c r="H28" s="3">
        <v>10080</v>
      </c>
      <c r="I28" s="1">
        <v>24000</v>
      </c>
      <c r="J28" s="2">
        <v>16000</v>
      </c>
      <c r="K28" s="3">
        <v>11200</v>
      </c>
      <c r="L28" s="8">
        <v>24450</v>
      </c>
      <c r="M28" s="2">
        <v>16300</v>
      </c>
      <c r="N28" s="3">
        <v>11410</v>
      </c>
      <c r="O28" s="8">
        <f>[1]ГОСТЗ!$O31</f>
        <v>35791</v>
      </c>
      <c r="P28" s="8">
        <f>СКП!P28-$M$10</f>
        <v>15147.542372881357</v>
      </c>
      <c r="Q28" s="3">
        <f t="shared" si="1"/>
        <v>10603.27966101695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12300</v>
      </c>
      <c r="D29" s="22">
        <v>8200</v>
      </c>
      <c r="E29" s="73">
        <v>5740</v>
      </c>
      <c r="F29" s="72">
        <v>8550</v>
      </c>
      <c r="G29" s="22">
        <v>5700</v>
      </c>
      <c r="H29" s="73">
        <v>3990</v>
      </c>
      <c r="I29" s="72">
        <v>12300</v>
      </c>
      <c r="J29" s="22">
        <v>8200</v>
      </c>
      <c r="K29" s="73">
        <v>5740</v>
      </c>
      <c r="L29" s="74">
        <v>12600</v>
      </c>
      <c r="M29" s="22">
        <v>8400</v>
      </c>
      <c r="N29" s="73">
        <v>5880</v>
      </c>
      <c r="O29" s="74">
        <f>[1]ГОСТЗ!$O32</f>
        <v>21012</v>
      </c>
      <c r="P29" s="74">
        <f>СКП!P29-$M$10</f>
        <v>8885.2542372881362</v>
      </c>
      <c r="Q29" s="73">
        <f>P29-(P29*$N$10)</f>
        <v>6219.6779661016953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ht="8.25" customHeight="1">
      <c r="C31" s="81"/>
      <c r="D31" s="82"/>
      <c r="E31" s="81"/>
      <c r="F31" s="81"/>
      <c r="G31" s="81"/>
      <c r="H31" s="81"/>
      <c r="I31" s="81"/>
      <c r="J31" s="82"/>
      <c r="K31" s="68"/>
      <c r="L31" s="68"/>
      <c r="M31" s="68"/>
      <c r="N31" s="68"/>
      <c r="O31" s="68"/>
      <c r="P31" s="68"/>
      <c r="Q31" s="68"/>
    </row>
    <row r="32" spans="1:18" ht="13.5" customHeight="1">
      <c r="B32" s="135" t="s">
        <v>4</v>
      </c>
      <c r="C32" s="135"/>
      <c r="D32" s="135"/>
      <c r="E32" s="135"/>
      <c r="F32" s="135"/>
      <c r="H32" s="135" t="s">
        <v>40</v>
      </c>
      <c r="I32" s="135"/>
      <c r="J32" s="135"/>
      <c r="K32" s="135"/>
      <c r="L32" s="135"/>
      <c r="M32" s="135"/>
      <c r="N32" s="135"/>
      <c r="O32" s="49"/>
      <c r="P32" s="49"/>
      <c r="Q32" s="49"/>
    </row>
    <row r="33" spans="2:17" ht="13.5" customHeight="1">
      <c r="B33" s="135" t="s">
        <v>34</v>
      </c>
      <c r="C33" s="135"/>
      <c r="D33" s="135"/>
      <c r="E33" s="135"/>
      <c r="F33" s="135"/>
      <c r="G33" s="135"/>
      <c r="H33" s="135" t="s">
        <v>35</v>
      </c>
      <c r="I33" s="135"/>
      <c r="J33" s="135"/>
      <c r="K33" s="135"/>
      <c r="L33" s="135"/>
      <c r="M33" s="135"/>
      <c r="N33" s="135"/>
      <c r="O33" s="49"/>
      <c r="P33" s="49"/>
      <c r="Q33" s="49"/>
    </row>
    <row r="34" spans="2:17" ht="13.5" customHeight="1">
      <c r="C34" s="151"/>
      <c r="D34" s="151"/>
      <c r="E34" s="151"/>
    </row>
    <row r="36" spans="2:17" ht="13.5" customHeight="1">
      <c r="C36" s="150"/>
      <c r="D36" s="150"/>
      <c r="E36" s="151"/>
      <c r="F36" s="151"/>
      <c r="G36" s="151"/>
      <c r="H36" s="151"/>
      <c r="I36" s="151"/>
      <c r="J36" s="151"/>
    </row>
  </sheetData>
  <mergeCells count="38">
    <mergeCell ref="C1:N1"/>
    <mergeCell ref="A2:N2"/>
    <mergeCell ref="C34:E34"/>
    <mergeCell ref="C36:D36"/>
    <mergeCell ref="E36:J36"/>
    <mergeCell ref="A6:A9"/>
    <mergeCell ref="B6:B9"/>
    <mergeCell ref="C6:E6"/>
    <mergeCell ref="F6:H6"/>
    <mergeCell ref="I6:K6"/>
    <mergeCell ref="C7:D7"/>
    <mergeCell ref="E7:E9"/>
    <mergeCell ref="F7:G7"/>
    <mergeCell ref="H7:H9"/>
    <mergeCell ref="I7:J7"/>
    <mergeCell ref="K7:K9"/>
    <mergeCell ref="A30:N30"/>
    <mergeCell ref="B32:F32"/>
    <mergeCell ref="B33:G33"/>
    <mergeCell ref="H33:N33"/>
    <mergeCell ref="J8:J9"/>
    <mergeCell ref="H32:N32"/>
    <mergeCell ref="F8:F9"/>
    <mergeCell ref="G8:G9"/>
    <mergeCell ref="I8:I9"/>
    <mergeCell ref="C8:C9"/>
    <mergeCell ref="D8:D9"/>
    <mergeCell ref="A5:Q5"/>
    <mergeCell ref="O6:Q6"/>
    <mergeCell ref="O7:P7"/>
    <mergeCell ref="Q7:Q9"/>
    <mergeCell ref="O8:O9"/>
    <mergeCell ref="P8:P9"/>
    <mergeCell ref="L6:N6"/>
    <mergeCell ref="L7:M7"/>
    <mergeCell ref="N7:N9"/>
    <mergeCell ref="L8:L9"/>
    <mergeCell ref="M8:M9"/>
  </mergeCells>
  <pageMargins left="0.7" right="0.7" top="0.75" bottom="0.75" header="0.3" footer="0.3"/>
  <pageSetup paperSize="9" scale="63" orientation="landscape" r:id="rId1"/>
  <colBreaks count="1" manualBreakCount="1">
    <brk id="17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opLeftCell="A5" zoomScale="85" zoomScaleNormal="85" zoomScaleSheetLayoutView="85" workbookViewId="0">
      <selection activeCell="L23" sqref="L23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14.25" customHeight="1">
      <c r="A1" s="162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49"/>
      <c r="P1" s="49"/>
      <c r="Q1" s="49"/>
    </row>
    <row r="2" spans="1:18" ht="6" customHeight="1"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3" spans="1:18" ht="5.25" customHeight="1">
      <c r="A3" s="99"/>
      <c r="B3" s="149"/>
      <c r="C3" s="149"/>
      <c r="D3" s="149"/>
      <c r="E3" s="149"/>
      <c r="F3" s="149"/>
      <c r="G3" s="149"/>
      <c r="H3" s="149"/>
      <c r="I3" s="149"/>
      <c r="J3" s="149"/>
      <c r="K3" s="149"/>
    </row>
    <row r="4" spans="1:18" ht="16.5">
      <c r="A4" s="136" t="s">
        <v>48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3.75" customHeight="1" thickBot="1">
      <c r="A5" s="70"/>
      <c r="B5" s="70"/>
      <c r="C5" s="70"/>
      <c r="D5" s="70"/>
      <c r="E5" s="70"/>
      <c r="F5" s="70"/>
      <c r="G5" s="70"/>
      <c r="H5" s="70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102">
        <f>M10</f>
        <v>230</v>
      </c>
      <c r="E10" s="71">
        <v>0.3</v>
      </c>
      <c r="F10" s="115">
        <v>1.5</v>
      </c>
      <c r="G10" s="102">
        <f>M10</f>
        <v>230</v>
      </c>
      <c r="H10" s="56">
        <v>0.3</v>
      </c>
      <c r="I10" s="113">
        <v>1.5</v>
      </c>
      <c r="J10" s="102">
        <f>M10</f>
        <v>230</v>
      </c>
      <c r="K10" s="57">
        <v>0.3</v>
      </c>
      <c r="L10" s="101">
        <v>1.5</v>
      </c>
      <c r="M10" s="102">
        <v>230</v>
      </c>
      <c r="N10" s="103">
        <v>0.3</v>
      </c>
      <c r="O10" s="101">
        <v>1.4</v>
      </c>
      <c r="P10" s="102">
        <v>400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65">
        <f>L11</f>
        <v>400</v>
      </c>
      <c r="D11" s="64">
        <v>1.2</v>
      </c>
      <c r="E11" s="44"/>
      <c r="F11" s="65">
        <f>L11</f>
        <v>400</v>
      </c>
      <c r="G11" s="64">
        <v>1.2</v>
      </c>
      <c r="H11" s="45"/>
      <c r="I11" s="65">
        <f>L11</f>
        <v>400</v>
      </c>
      <c r="J11" s="64">
        <v>1.2</v>
      </c>
      <c r="K11" s="46"/>
      <c r="L11" s="65">
        <v>400</v>
      </c>
      <c r="M11" s="64">
        <v>1.2</v>
      </c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30</v>
      </c>
      <c r="C12" s="25">
        <v>8550</v>
      </c>
      <c r="D12" s="22">
        <v>5700</v>
      </c>
      <c r="E12" s="23" t="s">
        <v>2</v>
      </c>
      <c r="F12" s="25">
        <v>6000</v>
      </c>
      <c r="G12" s="22">
        <v>4000</v>
      </c>
      <c r="H12" s="23" t="s">
        <v>2</v>
      </c>
      <c r="I12" s="25">
        <v>6750</v>
      </c>
      <c r="J12" s="22">
        <v>4500</v>
      </c>
      <c r="K12" s="23" t="s">
        <v>2</v>
      </c>
      <c r="L12" s="24">
        <v>7200</v>
      </c>
      <c r="M12" s="22">
        <v>4800</v>
      </c>
      <c r="N12" s="23" t="s">
        <v>2</v>
      </c>
      <c r="O12" s="24">
        <f>[1]ГОСТ!$O15</f>
        <v>11500</v>
      </c>
      <c r="P12" s="24">
        <f t="shared" ref="P12:P29" si="0">IF((O12/2)&lt;M12,M12,(O12/2))</f>
        <v>5750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7650</v>
      </c>
      <c r="D13" s="10">
        <v>5100</v>
      </c>
      <c r="E13" s="17" t="s">
        <v>2</v>
      </c>
      <c r="F13" s="16">
        <v>5100</v>
      </c>
      <c r="G13" s="10">
        <v>3400</v>
      </c>
      <c r="H13" s="17" t="s">
        <v>2</v>
      </c>
      <c r="I13" s="16">
        <v>5850</v>
      </c>
      <c r="J13" s="10">
        <v>3900</v>
      </c>
      <c r="K13" s="17" t="s">
        <v>2</v>
      </c>
      <c r="L13" s="14">
        <v>6300</v>
      </c>
      <c r="M13" s="10">
        <v>4200</v>
      </c>
      <c r="N13" s="17" t="s">
        <v>2</v>
      </c>
      <c r="O13" s="14">
        <f>[1]ГОСТ!$O16</f>
        <v>11500</v>
      </c>
      <c r="P13" s="14">
        <f t="shared" si="0"/>
        <v>5750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10200</v>
      </c>
      <c r="D14" s="22">
        <v>6800</v>
      </c>
      <c r="E14" s="23" t="s">
        <v>2</v>
      </c>
      <c r="F14" s="25">
        <v>7650</v>
      </c>
      <c r="G14" s="22">
        <v>5100</v>
      </c>
      <c r="H14" s="23" t="s">
        <v>2</v>
      </c>
      <c r="I14" s="25">
        <v>8400</v>
      </c>
      <c r="J14" s="22">
        <v>5600</v>
      </c>
      <c r="K14" s="23" t="s">
        <v>2</v>
      </c>
      <c r="L14" s="24">
        <v>8700</v>
      </c>
      <c r="M14" s="22">
        <v>5800</v>
      </c>
      <c r="N14" s="23" t="s">
        <v>2</v>
      </c>
      <c r="O14" s="24">
        <f>[1]ГОСТ!$O17</f>
        <v>13212</v>
      </c>
      <c r="P14" s="24">
        <f t="shared" si="0"/>
        <v>6606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9150</v>
      </c>
      <c r="D15" s="7">
        <v>6100</v>
      </c>
      <c r="E15" s="17" t="s">
        <v>2</v>
      </c>
      <c r="F15" s="16">
        <v>6600</v>
      </c>
      <c r="G15" s="7">
        <v>4400</v>
      </c>
      <c r="H15" s="17" t="s">
        <v>2</v>
      </c>
      <c r="I15" s="16">
        <v>7350</v>
      </c>
      <c r="J15" s="7">
        <v>4900</v>
      </c>
      <c r="K15" s="17" t="s">
        <v>2</v>
      </c>
      <c r="L15" s="14">
        <v>7650</v>
      </c>
      <c r="M15" s="7">
        <v>5100</v>
      </c>
      <c r="N15" s="17" t="s">
        <v>2</v>
      </c>
      <c r="O15" s="14">
        <f>[1]ГОСТ!$O18</f>
        <v>13212</v>
      </c>
      <c r="P15" s="14">
        <f t="shared" si="0"/>
        <v>6606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12900</v>
      </c>
      <c r="D16" s="117">
        <v>8600</v>
      </c>
      <c r="E16" s="17">
        <v>6020</v>
      </c>
      <c r="F16" s="16">
        <v>10350</v>
      </c>
      <c r="G16" s="117">
        <v>6900</v>
      </c>
      <c r="H16" s="17">
        <v>4830</v>
      </c>
      <c r="I16" s="16">
        <v>12900</v>
      </c>
      <c r="J16" s="117">
        <v>8600</v>
      </c>
      <c r="K16" s="17">
        <v>6020</v>
      </c>
      <c r="L16" s="14">
        <v>13200</v>
      </c>
      <c r="M16" s="117">
        <v>8800</v>
      </c>
      <c r="N16" s="17">
        <v>6160</v>
      </c>
      <c r="O16" s="14">
        <f>[1]ГОСТ!$O19</f>
        <v>19034</v>
      </c>
      <c r="P16" s="14">
        <f t="shared" si="0"/>
        <v>9517</v>
      </c>
      <c r="Q16" s="17"/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11400</v>
      </c>
      <c r="D17" s="7">
        <v>7600</v>
      </c>
      <c r="E17" s="17">
        <v>5320</v>
      </c>
      <c r="F17" s="16">
        <v>9000</v>
      </c>
      <c r="G17" s="7">
        <v>6000</v>
      </c>
      <c r="H17" s="17">
        <v>4200</v>
      </c>
      <c r="I17" s="16">
        <v>11400</v>
      </c>
      <c r="J17" s="7">
        <v>7600</v>
      </c>
      <c r="K17" s="17">
        <v>5320</v>
      </c>
      <c r="L17" s="14">
        <v>11850</v>
      </c>
      <c r="M17" s="7">
        <v>7900</v>
      </c>
      <c r="N17" s="17">
        <v>5530</v>
      </c>
      <c r="O17" s="14">
        <f>[1]ГОСТ!$O20</f>
        <v>19034</v>
      </c>
      <c r="P17" s="14">
        <f t="shared" si="0"/>
        <v>9517</v>
      </c>
      <c r="Q17" s="17"/>
      <c r="R17" s="68"/>
    </row>
    <row r="18" spans="1:18" s="112" customFormat="1" ht="27.75" customHeight="1">
      <c r="A18" s="28">
        <v>7</v>
      </c>
      <c r="B18" s="34" t="s">
        <v>36</v>
      </c>
      <c r="C18" s="16">
        <v>13200</v>
      </c>
      <c r="D18" s="7">
        <v>8800</v>
      </c>
      <c r="E18" s="17">
        <v>6160</v>
      </c>
      <c r="F18" s="16">
        <v>10800</v>
      </c>
      <c r="G18" s="7">
        <v>7200</v>
      </c>
      <c r="H18" s="17">
        <v>5040</v>
      </c>
      <c r="I18" s="16">
        <v>13200</v>
      </c>
      <c r="J18" s="7">
        <v>8800</v>
      </c>
      <c r="K18" s="17">
        <v>6160</v>
      </c>
      <c r="L18" s="14">
        <v>13650</v>
      </c>
      <c r="M18" s="7">
        <v>9100</v>
      </c>
      <c r="N18" s="17">
        <v>6370</v>
      </c>
      <c r="O18" s="14">
        <f>[1]ГОСТ!$O21</f>
        <v>19034</v>
      </c>
      <c r="P18" s="14">
        <f t="shared" si="0"/>
        <v>9517</v>
      </c>
      <c r="Q18" s="17"/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12000</v>
      </c>
      <c r="D19" s="7">
        <v>8000</v>
      </c>
      <c r="E19" s="17">
        <v>5600</v>
      </c>
      <c r="F19" s="16">
        <v>9450</v>
      </c>
      <c r="G19" s="7">
        <v>6300</v>
      </c>
      <c r="H19" s="17">
        <v>4410</v>
      </c>
      <c r="I19" s="16">
        <v>10200</v>
      </c>
      <c r="J19" s="7">
        <v>6800</v>
      </c>
      <c r="K19" s="17">
        <v>4760</v>
      </c>
      <c r="L19" s="14">
        <v>10500</v>
      </c>
      <c r="M19" s="7">
        <v>7000</v>
      </c>
      <c r="N19" s="17">
        <v>4900</v>
      </c>
      <c r="O19" s="14">
        <f>[1]ГОСТ!$O22</f>
        <v>19034</v>
      </c>
      <c r="P19" s="14">
        <f t="shared" si="0"/>
        <v>9517</v>
      </c>
      <c r="Q19" s="17"/>
      <c r="R19" s="68"/>
    </row>
    <row r="20" spans="1:18" s="112" customFormat="1" ht="26.25" customHeight="1">
      <c r="A20" s="28">
        <v>9</v>
      </c>
      <c r="B20" s="34" t="s">
        <v>16</v>
      </c>
      <c r="C20" s="16">
        <v>10800</v>
      </c>
      <c r="D20" s="7">
        <v>7200</v>
      </c>
      <c r="E20" s="17">
        <v>5040</v>
      </c>
      <c r="F20" s="16">
        <v>8250</v>
      </c>
      <c r="G20" s="7">
        <v>5500</v>
      </c>
      <c r="H20" s="17">
        <v>3850</v>
      </c>
      <c r="I20" s="16">
        <v>9000</v>
      </c>
      <c r="J20" s="7">
        <v>6000</v>
      </c>
      <c r="K20" s="17">
        <v>4200</v>
      </c>
      <c r="L20" s="14">
        <v>9300</v>
      </c>
      <c r="M20" s="7">
        <v>6200</v>
      </c>
      <c r="N20" s="17">
        <v>4340</v>
      </c>
      <c r="O20" s="14">
        <f>[1]ГОСТ!$O23</f>
        <v>19034</v>
      </c>
      <c r="P20" s="14">
        <f t="shared" si="0"/>
        <v>9517</v>
      </c>
      <c r="Q20" s="17"/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14400</v>
      </c>
      <c r="D21" s="10">
        <v>9600</v>
      </c>
      <c r="E21" s="17">
        <v>6720</v>
      </c>
      <c r="F21" s="16">
        <v>11850</v>
      </c>
      <c r="G21" s="10">
        <v>7900</v>
      </c>
      <c r="H21" s="17">
        <v>5530</v>
      </c>
      <c r="I21" s="16">
        <v>14400</v>
      </c>
      <c r="J21" s="10">
        <v>9600</v>
      </c>
      <c r="K21" s="17">
        <v>6720</v>
      </c>
      <c r="L21" s="14">
        <v>14700</v>
      </c>
      <c r="M21" s="10">
        <v>9800</v>
      </c>
      <c r="N21" s="17">
        <v>6860</v>
      </c>
      <c r="O21" s="14">
        <f>[1]ГОСТ!$O24</f>
        <v>21990</v>
      </c>
      <c r="P21" s="14">
        <f t="shared" si="0"/>
        <v>10995</v>
      </c>
      <c r="Q21" s="17">
        <v>4500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12750</v>
      </c>
      <c r="D22" s="10">
        <v>8500</v>
      </c>
      <c r="E22" s="17">
        <v>5950</v>
      </c>
      <c r="F22" s="16">
        <v>10200</v>
      </c>
      <c r="G22" s="10">
        <v>6800</v>
      </c>
      <c r="H22" s="17">
        <v>4760</v>
      </c>
      <c r="I22" s="16">
        <v>12750</v>
      </c>
      <c r="J22" s="10">
        <v>8500</v>
      </c>
      <c r="K22" s="17">
        <v>5950</v>
      </c>
      <c r="L22" s="14">
        <v>13050</v>
      </c>
      <c r="M22" s="10">
        <v>8700</v>
      </c>
      <c r="N22" s="17">
        <v>6090</v>
      </c>
      <c r="O22" s="14">
        <f>[1]ГОСТ!$O25</f>
        <v>21990</v>
      </c>
      <c r="P22" s="14">
        <f t="shared" si="0"/>
        <v>10995</v>
      </c>
      <c r="Q22" s="17">
        <v>4500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10950</v>
      </c>
      <c r="D23" s="10">
        <v>7300</v>
      </c>
      <c r="E23" s="3">
        <v>5110</v>
      </c>
      <c r="F23" s="1">
        <v>8550</v>
      </c>
      <c r="G23" s="10">
        <v>5700</v>
      </c>
      <c r="H23" s="3">
        <v>3990</v>
      </c>
      <c r="I23" s="1">
        <v>9150</v>
      </c>
      <c r="J23" s="10">
        <v>6100</v>
      </c>
      <c r="K23" s="3">
        <v>4270</v>
      </c>
      <c r="L23" s="8">
        <v>9600</v>
      </c>
      <c r="M23" s="10">
        <v>6400</v>
      </c>
      <c r="N23" s="3">
        <v>4480</v>
      </c>
      <c r="O23" s="97">
        <f>[1]ГОСТ!$O26</f>
        <v>19400</v>
      </c>
      <c r="P23" s="2">
        <f t="shared" si="0"/>
        <v>9700</v>
      </c>
      <c r="Q23" s="3">
        <v>4500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10050</v>
      </c>
      <c r="D24" s="22">
        <v>6700</v>
      </c>
      <c r="E24" s="13" t="s">
        <v>2</v>
      </c>
      <c r="F24" s="12">
        <v>7500</v>
      </c>
      <c r="G24" s="22">
        <v>5000</v>
      </c>
      <c r="H24" s="13" t="s">
        <v>2</v>
      </c>
      <c r="I24" s="12">
        <v>8250</v>
      </c>
      <c r="J24" s="22">
        <v>5500</v>
      </c>
      <c r="K24" s="13" t="s">
        <v>2</v>
      </c>
      <c r="L24" s="9">
        <v>8550</v>
      </c>
      <c r="M24" s="22">
        <v>5700</v>
      </c>
      <c r="N24" s="13" t="s">
        <v>2</v>
      </c>
      <c r="O24" s="9">
        <f>[1]ГОСТ!$O27</f>
        <v>16450</v>
      </c>
      <c r="P24" s="9">
        <f t="shared" si="0"/>
        <v>8225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10950</v>
      </c>
      <c r="D25" s="117">
        <v>7300</v>
      </c>
      <c r="E25" s="17">
        <v>5110</v>
      </c>
      <c r="F25" s="16">
        <v>8400</v>
      </c>
      <c r="G25" s="117">
        <v>5600</v>
      </c>
      <c r="H25" s="17">
        <v>3920</v>
      </c>
      <c r="I25" s="16">
        <v>9150</v>
      </c>
      <c r="J25" s="117">
        <v>6100</v>
      </c>
      <c r="K25" s="17">
        <v>4270</v>
      </c>
      <c r="L25" s="14">
        <v>9450</v>
      </c>
      <c r="M25" s="117">
        <v>6300</v>
      </c>
      <c r="N25" s="17">
        <v>4410</v>
      </c>
      <c r="O25" s="14">
        <f>[1]ГОСТ!$O28</f>
        <v>17557</v>
      </c>
      <c r="P25" s="14">
        <f t="shared" si="0"/>
        <v>8778.5</v>
      </c>
      <c r="Q25" s="17">
        <v>3250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14850</v>
      </c>
      <c r="D26" s="7">
        <v>9900</v>
      </c>
      <c r="E26" s="17">
        <v>6930</v>
      </c>
      <c r="F26" s="16">
        <v>12300</v>
      </c>
      <c r="G26" s="7">
        <v>8200</v>
      </c>
      <c r="H26" s="17">
        <v>5740</v>
      </c>
      <c r="I26" s="16">
        <v>13050</v>
      </c>
      <c r="J26" s="7">
        <v>8700</v>
      </c>
      <c r="K26" s="17">
        <v>6090</v>
      </c>
      <c r="L26" s="14">
        <v>13500</v>
      </c>
      <c r="M26" s="7">
        <v>9000</v>
      </c>
      <c r="N26" s="17">
        <v>6300</v>
      </c>
      <c r="O26" s="14">
        <f>[1]ГОСТ!$O29</f>
        <v>27901</v>
      </c>
      <c r="P26" s="14">
        <f t="shared" si="0"/>
        <v>13950.5</v>
      </c>
      <c r="Q26" s="17">
        <v>6625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117" t="e">
        <v>#NUM!</v>
      </c>
      <c r="E27" s="17"/>
      <c r="F27" s="16"/>
      <c r="G27" s="117" t="e">
        <v>#NUM!</v>
      </c>
      <c r="H27" s="17"/>
      <c r="I27" s="16"/>
      <c r="J27" s="117" t="e">
        <v>#NUM!</v>
      </c>
      <c r="K27" s="17"/>
      <c r="L27" s="14"/>
      <c r="M27" s="117" t="e">
        <v>#NUM!</v>
      </c>
      <c r="N27" s="17"/>
      <c r="O27" s="14">
        <f>[1]ГОСТ!$O30</f>
        <v>35291</v>
      </c>
      <c r="P27" s="14" t="e">
        <f t="shared" si="0"/>
        <v>#NUM!</v>
      </c>
      <c r="Q27" s="17">
        <v>8000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23400</v>
      </c>
      <c r="D28" s="2">
        <v>15600</v>
      </c>
      <c r="E28" s="3">
        <v>10920</v>
      </c>
      <c r="F28" s="1">
        <v>20850</v>
      </c>
      <c r="G28" s="2">
        <v>13900</v>
      </c>
      <c r="H28" s="3">
        <v>9730</v>
      </c>
      <c r="I28" s="1">
        <v>23400</v>
      </c>
      <c r="J28" s="2">
        <v>15600</v>
      </c>
      <c r="K28" s="3">
        <v>10920</v>
      </c>
      <c r="L28" s="8">
        <v>23700</v>
      </c>
      <c r="M28" s="2">
        <v>15800</v>
      </c>
      <c r="N28" s="3">
        <v>11060</v>
      </c>
      <c r="O28" s="8">
        <f>[1]ГОСТ!$O31</f>
        <v>35291</v>
      </c>
      <c r="P28" s="8">
        <f t="shared" si="0"/>
        <v>17645.5</v>
      </c>
      <c r="Q28" s="3">
        <v>8000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10980</v>
      </c>
      <c r="D29" s="22">
        <v>7320</v>
      </c>
      <c r="E29" s="73">
        <v>5124</v>
      </c>
      <c r="F29" s="72">
        <v>7830</v>
      </c>
      <c r="G29" s="22">
        <v>5220</v>
      </c>
      <c r="H29" s="73">
        <v>3654</v>
      </c>
      <c r="I29" s="72">
        <v>10980</v>
      </c>
      <c r="J29" s="22">
        <v>7320</v>
      </c>
      <c r="K29" s="73">
        <v>5124</v>
      </c>
      <c r="L29" s="74">
        <v>11850</v>
      </c>
      <c r="M29" s="22">
        <v>7900</v>
      </c>
      <c r="N29" s="73">
        <v>5530</v>
      </c>
      <c r="O29" s="74">
        <f>[1]ГОСТ!$O32</f>
        <v>20512</v>
      </c>
      <c r="P29" s="74">
        <f t="shared" si="0"/>
        <v>10256</v>
      </c>
      <c r="Q29" s="73">
        <v>4875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2" spans="1:18" ht="13.5" customHeight="1">
      <c r="A32" s="112"/>
      <c r="B32" s="135" t="s">
        <v>4</v>
      </c>
      <c r="C32" s="135"/>
      <c r="D32" s="135"/>
      <c r="E32" s="135"/>
      <c r="F32" s="135"/>
      <c r="G32" s="112"/>
      <c r="H32" s="135" t="s">
        <v>42</v>
      </c>
      <c r="I32" s="135"/>
      <c r="J32" s="135"/>
      <c r="K32" s="135"/>
      <c r="L32" s="135"/>
      <c r="M32" s="135"/>
      <c r="N32" s="135"/>
      <c r="O32" s="112"/>
      <c r="P32" s="112"/>
      <c r="Q32" s="112"/>
    </row>
    <row r="33" spans="1:17" ht="13.5" customHeight="1">
      <c r="A33" s="112"/>
      <c r="B33" s="135" t="s">
        <v>34</v>
      </c>
      <c r="C33" s="135"/>
      <c r="D33" s="135"/>
      <c r="E33" s="135"/>
      <c r="F33" s="135"/>
      <c r="G33" s="135"/>
      <c r="H33" s="135" t="s">
        <v>35</v>
      </c>
      <c r="I33" s="135"/>
      <c r="J33" s="135"/>
      <c r="K33" s="135"/>
      <c r="L33" s="135"/>
      <c r="M33" s="135"/>
      <c r="N33" s="135"/>
      <c r="O33" s="112"/>
      <c r="P33" s="112"/>
      <c r="Q33" s="112"/>
    </row>
    <row r="34" spans="1:17" ht="13.5" customHeight="1"/>
    <row r="36" spans="1:17" ht="13.5" customHeight="1">
      <c r="C36" s="76"/>
      <c r="D36" s="76"/>
    </row>
  </sheetData>
  <mergeCells count="38">
    <mergeCell ref="A1:N1"/>
    <mergeCell ref="B2:K2"/>
    <mergeCell ref="B3:K3"/>
    <mergeCell ref="H32:N32"/>
    <mergeCell ref="B6:B9"/>
    <mergeCell ref="C6:E6"/>
    <mergeCell ref="F6:H6"/>
    <mergeCell ref="I6:K6"/>
    <mergeCell ref="C7:D7"/>
    <mergeCell ref="E7:E9"/>
    <mergeCell ref="K7:K9"/>
    <mergeCell ref="C8:C9"/>
    <mergeCell ref="D8:D9"/>
    <mergeCell ref="B31:G31"/>
    <mergeCell ref="H31:N31"/>
    <mergeCell ref="A4:Q4"/>
    <mergeCell ref="B33:G33"/>
    <mergeCell ref="B32:F32"/>
    <mergeCell ref="L7:M7"/>
    <mergeCell ref="N7:N9"/>
    <mergeCell ref="L8:L9"/>
    <mergeCell ref="M8:M9"/>
    <mergeCell ref="F8:F9"/>
    <mergeCell ref="G8:G9"/>
    <mergeCell ref="I8:I9"/>
    <mergeCell ref="J8:J9"/>
    <mergeCell ref="H33:N33"/>
    <mergeCell ref="F7:G7"/>
    <mergeCell ref="H7:H9"/>
    <mergeCell ref="I7:J7"/>
    <mergeCell ref="A30:N30"/>
    <mergeCell ref="A6:A9"/>
    <mergeCell ref="O6:Q6"/>
    <mergeCell ref="O7:P7"/>
    <mergeCell ref="Q7:Q9"/>
    <mergeCell ref="O8:O9"/>
    <mergeCell ref="P8:P9"/>
    <mergeCell ref="L6:N6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view="pageBreakPreview" zoomScale="85" zoomScaleSheetLayoutView="85" workbookViewId="0">
      <selection sqref="A1:XFD3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14" width="11.7109375" style="49" customWidth="1"/>
    <col min="15" max="15" width="9.140625" style="49"/>
    <col min="16" max="16" width="9.140625" style="49" customWidth="1"/>
    <col min="17" max="16384" width="9.140625" style="49"/>
  </cols>
  <sheetData>
    <row r="1" spans="1:21" ht="14.25" customHeight="1">
      <c r="A1" s="162" t="s">
        <v>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21" ht="15" customHeight="1">
      <c r="A2" s="162" t="s">
        <v>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21" ht="5.25" customHeight="1">
      <c r="A3" s="99"/>
      <c r="B3" s="149"/>
      <c r="C3" s="149"/>
      <c r="D3" s="149"/>
      <c r="E3" s="149"/>
      <c r="F3" s="149"/>
      <c r="G3" s="149"/>
      <c r="H3" s="149"/>
    </row>
    <row r="4" spans="1:21" ht="16.5">
      <c r="A4" s="136" t="s">
        <v>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21" ht="2.25" customHeight="1" thickBot="1">
      <c r="A5" s="70"/>
      <c r="B5" s="70"/>
      <c r="C5" s="70"/>
      <c r="D5" s="70"/>
      <c r="E5" s="70"/>
      <c r="F5" s="70"/>
    </row>
    <row r="6" spans="1:21" s="52" customFormat="1" ht="61.15" customHeight="1" thickBot="1">
      <c r="A6" s="186" t="s">
        <v>3</v>
      </c>
      <c r="B6" s="153" t="s">
        <v>0</v>
      </c>
      <c r="C6" s="179" t="s">
        <v>76</v>
      </c>
      <c r="D6" s="185"/>
      <c r="E6" s="180"/>
      <c r="F6" s="179" t="s">
        <v>43</v>
      </c>
      <c r="G6" s="185"/>
      <c r="H6" s="180"/>
      <c r="I6" s="179" t="s">
        <v>45</v>
      </c>
      <c r="J6" s="185"/>
      <c r="K6" s="180"/>
      <c r="L6" s="179" t="s">
        <v>47</v>
      </c>
      <c r="M6" s="185"/>
      <c r="N6" s="180"/>
      <c r="O6" s="182"/>
      <c r="P6" s="183"/>
      <c r="Q6" s="184"/>
      <c r="R6" s="51"/>
    </row>
    <row r="7" spans="1:21" s="52" customFormat="1" ht="15">
      <c r="A7" s="18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51"/>
      <c r="P7" s="51"/>
    </row>
    <row r="8" spans="1:21" s="52" customFormat="1" ht="15" customHeight="1">
      <c r="A8" s="18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51"/>
      <c r="P8" s="51"/>
    </row>
    <row r="9" spans="1:21" s="52" customFormat="1" ht="15" customHeight="1" thickBot="1">
      <c r="A9" s="18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51"/>
      <c r="P9" s="51"/>
    </row>
    <row r="10" spans="1:21" s="60" customFormat="1" ht="11.25" hidden="1" customHeight="1" outlineLevel="1">
      <c r="A10" s="53"/>
      <c r="B10" s="53"/>
      <c r="C10" s="58">
        <v>1.5</v>
      </c>
      <c r="D10" s="55"/>
      <c r="E10" s="71">
        <v>0.3</v>
      </c>
      <c r="F10" s="58">
        <v>1.5</v>
      </c>
      <c r="G10" s="55"/>
      <c r="H10" s="56">
        <v>0.3</v>
      </c>
      <c r="I10" s="54">
        <v>1.5</v>
      </c>
      <c r="J10" s="55"/>
      <c r="K10" s="57">
        <v>0.3</v>
      </c>
      <c r="L10" s="58">
        <v>1.5</v>
      </c>
      <c r="M10" s="55"/>
      <c r="N10" s="56">
        <v>0.3</v>
      </c>
      <c r="O10" s="59"/>
      <c r="P10" s="59"/>
    </row>
    <row r="11" spans="1:21" s="60" customFormat="1" ht="11.25" hidden="1" customHeight="1" outlineLevel="1" thickBot="1">
      <c r="A11" s="61"/>
      <c r="B11" s="61"/>
      <c r="C11" s="62"/>
      <c r="D11" s="44"/>
      <c r="E11" s="44"/>
      <c r="F11" s="62"/>
      <c r="G11" s="44"/>
      <c r="H11" s="45"/>
      <c r="I11" s="63"/>
      <c r="J11" s="64"/>
      <c r="K11" s="46"/>
      <c r="L11" s="65"/>
      <c r="M11" s="64"/>
      <c r="N11" s="45"/>
      <c r="O11" s="59"/>
      <c r="P11" s="59"/>
    </row>
    <row r="12" spans="1:21" ht="30" customHeight="1" collapsed="1" thickBot="1">
      <c r="A12" s="6">
        <v>1</v>
      </c>
      <c r="B12" s="37" t="s">
        <v>30</v>
      </c>
      <c r="C12" s="24">
        <f>ГОСТ!C12/Почасовая!$P$21</f>
        <v>427.5</v>
      </c>
      <c r="D12" s="22">
        <f>ГОСТ!D12/Почасовая!$P$21</f>
        <v>285</v>
      </c>
      <c r="E12" s="26" t="s">
        <v>2</v>
      </c>
      <c r="F12" s="25">
        <f>ГОСТ!F12/Почасовая!$P$21</f>
        <v>300</v>
      </c>
      <c r="G12" s="22">
        <f>ГОСТ!G12/Почасовая!$P$21</f>
        <v>200</v>
      </c>
      <c r="H12" s="23" t="s">
        <v>2</v>
      </c>
      <c r="I12" s="24">
        <f>ГОСТ!I12/Почасовая!$P$21</f>
        <v>337.5</v>
      </c>
      <c r="J12" s="22">
        <f>ГОСТ!J12/Почасовая!$P$21</f>
        <v>225</v>
      </c>
      <c r="K12" s="26" t="s">
        <v>2</v>
      </c>
      <c r="L12" s="25">
        <f>ГОСТ!L12/Почасовая!$P$21</f>
        <v>360</v>
      </c>
      <c r="M12" s="22">
        <f>ГОСТ!M12/Почасовая!$P$21</f>
        <v>240</v>
      </c>
      <c r="N12" s="23" t="s">
        <v>2</v>
      </c>
      <c r="O12" s="66"/>
      <c r="P12" s="67"/>
      <c r="Q12" s="68"/>
      <c r="R12" s="68"/>
      <c r="S12" s="68"/>
      <c r="T12" s="68"/>
      <c r="U12" s="68"/>
    </row>
    <row r="13" spans="1:21" ht="30" customHeight="1" thickBot="1">
      <c r="A13" s="32">
        <v>2</v>
      </c>
      <c r="B13" s="37" t="s">
        <v>38</v>
      </c>
      <c r="C13" s="24">
        <f>ГОСТ!C13/Почасовая!$P$21</f>
        <v>382.5</v>
      </c>
      <c r="D13" s="22">
        <f>ГОСТ!D13/Почасовая!$P$21</f>
        <v>255</v>
      </c>
      <c r="E13" s="26" t="s">
        <v>2</v>
      </c>
      <c r="F13" s="25">
        <f>ГОСТ!F13/Почасовая!$P$21</f>
        <v>255</v>
      </c>
      <c r="G13" s="22">
        <f>ГОСТ!G13/Почасовая!$P$21</f>
        <v>170</v>
      </c>
      <c r="H13" s="23" t="s">
        <v>2</v>
      </c>
      <c r="I13" s="24">
        <f>ГОСТ!I13/Почасовая!$P$21</f>
        <v>292.5</v>
      </c>
      <c r="J13" s="22">
        <f>ГОСТ!J13/Почасовая!$P$21</f>
        <v>195</v>
      </c>
      <c r="K13" s="26" t="s">
        <v>2</v>
      </c>
      <c r="L13" s="25">
        <f>ГОСТ!L13/Почасовая!$P$21</f>
        <v>315</v>
      </c>
      <c r="M13" s="22">
        <f>ГОСТ!M13/Почасовая!$P$21</f>
        <v>210</v>
      </c>
      <c r="N13" s="23" t="s">
        <v>2</v>
      </c>
      <c r="O13" s="66"/>
      <c r="P13" s="67"/>
      <c r="Q13" s="68"/>
      <c r="R13" s="68"/>
      <c r="S13" s="68"/>
      <c r="T13" s="68"/>
      <c r="U13" s="68"/>
    </row>
    <row r="14" spans="1:21" ht="30" customHeight="1">
      <c r="A14" s="6">
        <v>3</v>
      </c>
      <c r="B14" s="37" t="s">
        <v>25</v>
      </c>
      <c r="C14" s="24">
        <f>ГОСТ!C14/Почасовая!$P$21</f>
        <v>510</v>
      </c>
      <c r="D14" s="22">
        <f>ГОСТ!D14/Почасовая!$P$21</f>
        <v>340</v>
      </c>
      <c r="E14" s="26" t="s">
        <v>2</v>
      </c>
      <c r="F14" s="25">
        <f>ГОСТ!F14/Почасовая!$P$21</f>
        <v>382.5</v>
      </c>
      <c r="G14" s="22">
        <f>ГОСТ!G14/Почасовая!$P$21</f>
        <v>255</v>
      </c>
      <c r="H14" s="23" t="s">
        <v>2</v>
      </c>
      <c r="I14" s="24">
        <f>ГОСТ!I14/Почасовая!$P$21</f>
        <v>420</v>
      </c>
      <c r="J14" s="22">
        <f>ГОСТ!J14/Почасовая!$P$21</f>
        <v>280</v>
      </c>
      <c r="K14" s="26" t="s">
        <v>2</v>
      </c>
      <c r="L14" s="25">
        <f>ГОСТ!L14/Почасовая!$P$21</f>
        <v>435</v>
      </c>
      <c r="M14" s="22">
        <f>ГОСТ!M14/Почасовая!$P$21</f>
        <v>290</v>
      </c>
      <c r="N14" s="23" t="s">
        <v>2</v>
      </c>
      <c r="O14" s="66"/>
      <c r="P14" s="67"/>
      <c r="Q14" s="68"/>
      <c r="R14" s="68"/>
      <c r="S14" s="68"/>
      <c r="T14" s="68"/>
      <c r="U14" s="68"/>
    </row>
    <row r="15" spans="1:21" ht="30" customHeight="1" thickBot="1">
      <c r="A15" s="32">
        <v>4</v>
      </c>
      <c r="B15" s="38" t="s">
        <v>29</v>
      </c>
      <c r="C15" s="14">
        <f>ГОСТ!C15/Почасовая!$P$21</f>
        <v>457.5</v>
      </c>
      <c r="D15" s="7">
        <f>ГОСТ!D15/Почасовая!$P$21</f>
        <v>305</v>
      </c>
      <c r="E15" s="15" t="s">
        <v>2</v>
      </c>
      <c r="F15" s="16">
        <f>ГОСТ!F15/Почасовая!$P$21</f>
        <v>330</v>
      </c>
      <c r="G15" s="7">
        <f>ГОСТ!G15/Почасовая!$P$21</f>
        <v>220</v>
      </c>
      <c r="H15" s="17" t="s">
        <v>2</v>
      </c>
      <c r="I15" s="14">
        <f>ГОСТ!I15/Почасовая!$P$21</f>
        <v>367.5</v>
      </c>
      <c r="J15" s="7">
        <f>ГОСТ!J15/Почасовая!$P$21</f>
        <v>245</v>
      </c>
      <c r="K15" s="15" t="s">
        <v>2</v>
      </c>
      <c r="L15" s="16">
        <f>ГОСТ!L15/Почасовая!$P$21</f>
        <v>382.5</v>
      </c>
      <c r="M15" s="7">
        <f>ГОСТ!M15/Почасовая!$P$21</f>
        <v>255</v>
      </c>
      <c r="N15" s="17" t="s">
        <v>2</v>
      </c>
      <c r="O15" s="66"/>
      <c r="P15" s="67"/>
      <c r="Q15" s="68"/>
      <c r="R15" s="68"/>
      <c r="S15" s="68"/>
      <c r="T15" s="68"/>
      <c r="U15" s="68"/>
    </row>
    <row r="16" spans="1:21" ht="30" customHeight="1">
      <c r="A16" s="6">
        <v>5</v>
      </c>
      <c r="B16" s="38" t="s">
        <v>26</v>
      </c>
      <c r="C16" s="14">
        <f>ГОСТ!C16/Почасовая!$P$21</f>
        <v>645</v>
      </c>
      <c r="D16" s="7">
        <f>ГОСТ!D16/Почасовая!$P$21</f>
        <v>430</v>
      </c>
      <c r="E16" s="15">
        <f>ГОСТ!E16/Почасовая!$P$21</f>
        <v>301</v>
      </c>
      <c r="F16" s="16">
        <f>ГОСТ!F16/Почасовая!$P$21</f>
        <v>517.5</v>
      </c>
      <c r="G16" s="7">
        <f>ГОСТ!G16/Почасовая!$P$21</f>
        <v>345</v>
      </c>
      <c r="H16" s="17">
        <f>ГОСТ!H16/Почасовая!$P$21</f>
        <v>241.5</v>
      </c>
      <c r="I16" s="14">
        <f>ГОСТ!I16/Почасовая!$P$21</f>
        <v>645</v>
      </c>
      <c r="J16" s="7">
        <f>ГОСТ!J16/Почасовая!$P$21</f>
        <v>430</v>
      </c>
      <c r="K16" s="15">
        <f>ГОСТ!K16/Почасовая!$P$21</f>
        <v>301</v>
      </c>
      <c r="L16" s="16">
        <f>ГОСТ!L16/Почасовая!$P$21</f>
        <v>660</v>
      </c>
      <c r="M16" s="7">
        <f>ГОСТ!M16/Почасовая!$P$21</f>
        <v>440</v>
      </c>
      <c r="N16" s="17">
        <f>ГОСТ!N16/Почасовая!$P$21</f>
        <v>308</v>
      </c>
      <c r="O16" s="66"/>
      <c r="P16" s="67"/>
      <c r="Q16" s="68"/>
      <c r="R16" s="68"/>
      <c r="S16" s="68"/>
      <c r="T16" s="68"/>
      <c r="U16" s="68"/>
    </row>
    <row r="17" spans="1:21" ht="30" customHeight="1" thickBot="1">
      <c r="A17" s="32">
        <v>6</v>
      </c>
      <c r="B17" s="38" t="s">
        <v>14</v>
      </c>
      <c r="C17" s="14">
        <f>ГОСТ!C17/Почасовая!$P$21</f>
        <v>570</v>
      </c>
      <c r="D17" s="7">
        <f>ГОСТ!D17/Почасовая!$P$21</f>
        <v>380</v>
      </c>
      <c r="E17" s="15">
        <f>ГОСТ!E17/Почасовая!$P$21</f>
        <v>266</v>
      </c>
      <c r="F17" s="16">
        <f>ГОСТ!F17/Почасовая!$P$21</f>
        <v>450</v>
      </c>
      <c r="G17" s="7">
        <f>ГОСТ!G17/Почасовая!$P$21</f>
        <v>300</v>
      </c>
      <c r="H17" s="17">
        <f>ГОСТ!H17/Почасовая!$P$21</f>
        <v>210</v>
      </c>
      <c r="I17" s="14">
        <f>ГОСТ!I17/Почасовая!$P$21</f>
        <v>570</v>
      </c>
      <c r="J17" s="7">
        <f>ГОСТ!J17/Почасовая!$P$21</f>
        <v>380</v>
      </c>
      <c r="K17" s="15">
        <f>ГОСТ!K17/Почасовая!$P$21</f>
        <v>266</v>
      </c>
      <c r="L17" s="16">
        <f>ГОСТ!L17/Почасовая!$P$21</f>
        <v>592.5</v>
      </c>
      <c r="M17" s="7">
        <f>ГОСТ!M17/Почасовая!$P$21</f>
        <v>395</v>
      </c>
      <c r="N17" s="17">
        <f>ГОСТ!N17/Почасовая!$P$21</f>
        <v>276.5</v>
      </c>
      <c r="O17" s="66"/>
      <c r="P17" s="67"/>
      <c r="Q17" s="68"/>
      <c r="R17" s="68"/>
      <c r="S17" s="68"/>
      <c r="T17" s="68"/>
      <c r="U17" s="68"/>
    </row>
    <row r="18" spans="1:21" ht="30" customHeight="1" thickBot="1">
      <c r="A18" s="6">
        <v>7</v>
      </c>
      <c r="B18" s="43" t="s">
        <v>33</v>
      </c>
      <c r="C18" s="14">
        <f>ГОСТ!C18/Почасовая!$P$21</f>
        <v>660</v>
      </c>
      <c r="D18" s="7">
        <f>ГОСТ!D18/Почасовая!$P$21</f>
        <v>440</v>
      </c>
      <c r="E18" s="15">
        <f>D18-(D18*$E$10)</f>
        <v>308</v>
      </c>
      <c r="F18" s="16">
        <f>ГОСТ!F18/Почасовая!$P$21</f>
        <v>540</v>
      </c>
      <c r="G18" s="7">
        <f>ГОСТ!G18/Почасовая!$P$21</f>
        <v>360</v>
      </c>
      <c r="H18" s="17">
        <f>ГОСТ!H18/Почасовая!$P$21</f>
        <v>252</v>
      </c>
      <c r="I18" s="14">
        <f>ГОСТ!I18/Почасовая!$P$21</f>
        <v>660</v>
      </c>
      <c r="J18" s="7">
        <f>ГОСТ!J18/Почасовая!$P$21</f>
        <v>440</v>
      </c>
      <c r="K18" s="15">
        <f>ГОСТ!K18/Почасовая!$P$21</f>
        <v>308</v>
      </c>
      <c r="L18" s="16">
        <f>ГОСТ!L18/Почасовая!$P$21</f>
        <v>682.5</v>
      </c>
      <c r="M18" s="7">
        <f>ГОСТ!M18/Почасовая!$P$21</f>
        <v>455</v>
      </c>
      <c r="N18" s="17">
        <f>ГОСТ!N18/Почасовая!$P$21</f>
        <v>318.5</v>
      </c>
      <c r="O18" s="66"/>
      <c r="P18" s="67"/>
      <c r="Q18" s="68"/>
      <c r="R18" s="68"/>
    </row>
    <row r="19" spans="1:21" ht="30" customHeight="1" thickBot="1">
      <c r="A19" s="32">
        <v>8</v>
      </c>
      <c r="B19" s="38" t="s">
        <v>15</v>
      </c>
      <c r="C19" s="14">
        <f>ГОСТ!C19/Почасовая!$P$21</f>
        <v>600</v>
      </c>
      <c r="D19" s="7">
        <f>ГОСТ!D19/Почасовая!$P$21</f>
        <v>400</v>
      </c>
      <c r="E19" s="15">
        <f>ГОСТ!E19/Почасовая!$P$21</f>
        <v>280</v>
      </c>
      <c r="F19" s="16">
        <f>ГОСТ!F19/Почасовая!$P$21</f>
        <v>472.5</v>
      </c>
      <c r="G19" s="7">
        <f>ГОСТ!G19/Почасовая!$P$21</f>
        <v>315</v>
      </c>
      <c r="H19" s="17">
        <f>ГОСТ!H19/Почасовая!$P$21</f>
        <v>220.5</v>
      </c>
      <c r="I19" s="14">
        <f>ГОСТ!I19/Почасовая!$P$21</f>
        <v>510</v>
      </c>
      <c r="J19" s="7">
        <f>ГОСТ!J19/Почасовая!$P$21</f>
        <v>340</v>
      </c>
      <c r="K19" s="15">
        <f>ГОСТ!K19/Почасовая!$P$21</f>
        <v>238</v>
      </c>
      <c r="L19" s="16">
        <f>ГОСТ!L19/Почасовая!$P$21</f>
        <v>525</v>
      </c>
      <c r="M19" s="7">
        <f>ГОСТ!M19/Почасовая!$P$21</f>
        <v>350</v>
      </c>
      <c r="N19" s="17">
        <f>ГОСТ!N19/Почасовая!$P$21</f>
        <v>245</v>
      </c>
      <c r="O19" s="66"/>
      <c r="P19" s="67"/>
      <c r="Q19" s="68"/>
      <c r="R19" s="68"/>
      <c r="S19" s="68"/>
      <c r="T19" s="68"/>
      <c r="U19" s="68"/>
    </row>
    <row r="20" spans="1:21" ht="30" customHeight="1">
      <c r="A20" s="6">
        <v>9</v>
      </c>
      <c r="B20" s="38" t="s">
        <v>16</v>
      </c>
      <c r="C20" s="14">
        <f>ГОСТ!C20/Почасовая!$P$21</f>
        <v>540</v>
      </c>
      <c r="D20" s="7">
        <f>ГОСТ!D20/Почасовая!$P$21</f>
        <v>360</v>
      </c>
      <c r="E20" s="15">
        <f>ГОСТ!E20/Почасовая!$P$21</f>
        <v>252</v>
      </c>
      <c r="F20" s="16">
        <f>ГОСТ!F20/Почасовая!$P$21</f>
        <v>412.5</v>
      </c>
      <c r="G20" s="7">
        <f>ГОСТ!G20/Почасовая!$P$21</f>
        <v>275</v>
      </c>
      <c r="H20" s="17">
        <f>ГОСТ!H20/Почасовая!$P$21</f>
        <v>192.5</v>
      </c>
      <c r="I20" s="14">
        <f>ГОСТ!I20/Почасовая!$P$21</f>
        <v>450</v>
      </c>
      <c r="J20" s="7">
        <f>ГОСТ!J20/Почасовая!$P$21</f>
        <v>300</v>
      </c>
      <c r="K20" s="15">
        <f>ГОСТ!K20/Почасовая!$P$21</f>
        <v>210</v>
      </c>
      <c r="L20" s="16">
        <f>ГОСТ!L20/Почасовая!$P$21</f>
        <v>465</v>
      </c>
      <c r="M20" s="7">
        <f>ГОСТ!M20/Почасовая!$P$21</f>
        <v>310</v>
      </c>
      <c r="N20" s="17">
        <f>ГОСТ!N20/Почасовая!$P$21</f>
        <v>217</v>
      </c>
      <c r="O20" s="66"/>
      <c r="P20" s="67"/>
      <c r="Q20" s="68"/>
      <c r="R20" s="68"/>
      <c r="S20" s="68"/>
      <c r="T20" s="68"/>
      <c r="U20" s="68"/>
    </row>
    <row r="21" spans="1:21" ht="30" customHeight="1" thickBot="1">
      <c r="A21" s="32">
        <v>10</v>
      </c>
      <c r="B21" s="38" t="s">
        <v>17</v>
      </c>
      <c r="C21" s="14">
        <f>ГОСТ!C21/Почасовая!$P$21</f>
        <v>720</v>
      </c>
      <c r="D21" s="7">
        <f>ГОСТ!D21/Почасовая!$P$21</f>
        <v>480</v>
      </c>
      <c r="E21" s="15">
        <f>ГОСТ!E21/Почасовая!$P$21</f>
        <v>336</v>
      </c>
      <c r="F21" s="16">
        <f>ГОСТ!F21/Почасовая!$P$21</f>
        <v>592.5</v>
      </c>
      <c r="G21" s="7">
        <f>ГОСТ!G21/Почасовая!$P$21</f>
        <v>395</v>
      </c>
      <c r="H21" s="17">
        <f>ГОСТ!H21/Почасовая!$P$21</f>
        <v>276.5</v>
      </c>
      <c r="I21" s="14">
        <f>ГОСТ!I21/Почасовая!$P$21</f>
        <v>720</v>
      </c>
      <c r="J21" s="7">
        <f>ГОСТ!J21/Почасовая!$P$21</f>
        <v>480</v>
      </c>
      <c r="K21" s="15">
        <f>ГОСТ!K21/Почасовая!$P$21</f>
        <v>336</v>
      </c>
      <c r="L21" s="16">
        <f>ГОСТ!L21/Почасовая!$P$21</f>
        <v>735</v>
      </c>
      <c r="M21" s="7">
        <f>ГОСТ!M21/Почасовая!$P$21</f>
        <v>490</v>
      </c>
      <c r="N21" s="17">
        <f>ГОСТ!N21/Почасовая!$P$21</f>
        <v>343</v>
      </c>
      <c r="O21" s="66"/>
      <c r="P21" s="66">
        <v>20</v>
      </c>
      <c r="Q21" s="68"/>
      <c r="R21" s="68"/>
      <c r="S21" s="68"/>
      <c r="T21" s="68"/>
      <c r="U21" s="68"/>
    </row>
    <row r="22" spans="1:21" ht="30" customHeight="1">
      <c r="A22" s="6">
        <v>11</v>
      </c>
      <c r="B22" s="38" t="s">
        <v>18</v>
      </c>
      <c r="C22" s="14">
        <f>ГОСТ!C22/Почасовая!$P$21</f>
        <v>637.5</v>
      </c>
      <c r="D22" s="7">
        <f>ГОСТ!D22/Почасовая!$P$21</f>
        <v>425</v>
      </c>
      <c r="E22" s="15">
        <f>ГОСТ!E22/Почасовая!$P$21</f>
        <v>297.5</v>
      </c>
      <c r="F22" s="16">
        <f>ГОСТ!F22/Почасовая!$P$21</f>
        <v>510</v>
      </c>
      <c r="G22" s="7">
        <f>ГОСТ!G22/Почасовая!$P$21</f>
        <v>340</v>
      </c>
      <c r="H22" s="17">
        <f>ГОСТ!H22/Почасовая!$P$21</f>
        <v>238</v>
      </c>
      <c r="I22" s="14">
        <f>ГОСТ!I22/Почасовая!$P$21</f>
        <v>637.5</v>
      </c>
      <c r="J22" s="7">
        <f>ГОСТ!J22/Почасовая!$P$21</f>
        <v>425</v>
      </c>
      <c r="K22" s="15">
        <f>ГОСТ!K22/Почасовая!$P$21</f>
        <v>297.5</v>
      </c>
      <c r="L22" s="16">
        <f>ГОСТ!L22/Почасовая!$P$21</f>
        <v>652.5</v>
      </c>
      <c r="M22" s="7">
        <f>ГОСТ!M22/Почасовая!$P$21</f>
        <v>435</v>
      </c>
      <c r="N22" s="17">
        <f>ГОСТ!N22/Почасовая!$P$21</f>
        <v>304.5</v>
      </c>
      <c r="O22" s="66"/>
      <c r="P22" s="66"/>
      <c r="Q22" s="68"/>
      <c r="R22" s="68"/>
      <c r="S22" s="68"/>
      <c r="T22" s="68"/>
      <c r="U22" s="68"/>
    </row>
    <row r="23" spans="1:21" ht="30" customHeight="1" thickBot="1">
      <c r="A23" s="32">
        <v>12</v>
      </c>
      <c r="B23" s="39" t="s">
        <v>27</v>
      </c>
      <c r="C23" s="8">
        <f>ГОСТ!C23/Почасовая!$P$21</f>
        <v>547.5</v>
      </c>
      <c r="D23" s="2">
        <f>ГОСТ!D23/Почасовая!$P$21</f>
        <v>365</v>
      </c>
      <c r="E23" s="78">
        <f>ГОСТ!E23/Почасовая!$P$21</f>
        <v>255.5</v>
      </c>
      <c r="F23" s="1">
        <f>ГОСТ!F23/Почасовая!$P$21</f>
        <v>427.5</v>
      </c>
      <c r="G23" s="2">
        <f>ГОСТ!G23/Почасовая!$P$21</f>
        <v>285</v>
      </c>
      <c r="H23" s="3">
        <f>ГОСТ!H23/Почасовая!$P$21</f>
        <v>199.5</v>
      </c>
      <c r="I23" s="8">
        <f>ГОСТ!I23/Почасовая!$P$21</f>
        <v>457.5</v>
      </c>
      <c r="J23" s="2">
        <f>ГОСТ!J23/Почасовая!$P$21</f>
        <v>305</v>
      </c>
      <c r="K23" s="78">
        <f>ГОСТ!K23/Почасовая!$P$21</f>
        <v>213.5</v>
      </c>
      <c r="L23" s="1">
        <f>ГОСТ!L23/Почасовая!$P$21</f>
        <v>480</v>
      </c>
      <c r="M23" s="2">
        <f>ГОСТ!M23/Почасовая!$P$21</f>
        <v>320</v>
      </c>
      <c r="N23" s="3">
        <f>ГОСТ!N23/Почасовая!$P$21</f>
        <v>224</v>
      </c>
      <c r="O23" s="66"/>
      <c r="P23" s="66"/>
      <c r="Q23" s="68"/>
      <c r="R23" s="68"/>
      <c r="S23" s="68"/>
      <c r="T23" s="68"/>
      <c r="U23" s="68"/>
    </row>
    <row r="24" spans="1:21" ht="30" customHeight="1">
      <c r="A24" s="6">
        <v>13</v>
      </c>
      <c r="B24" s="40" t="s">
        <v>19</v>
      </c>
      <c r="C24" s="9">
        <f>ГОСТ!C24/Почасовая!$P$21</f>
        <v>502.5</v>
      </c>
      <c r="D24" s="10">
        <f>ГОСТ!D24/Почасовая!$P$21</f>
        <v>335</v>
      </c>
      <c r="E24" s="11" t="s">
        <v>2</v>
      </c>
      <c r="F24" s="12">
        <f>ГОСТ!F24/Почасовая!$P$21</f>
        <v>375</v>
      </c>
      <c r="G24" s="10">
        <f>ГОСТ!G24/Почасовая!$P$21</f>
        <v>250</v>
      </c>
      <c r="H24" s="13" t="s">
        <v>2</v>
      </c>
      <c r="I24" s="9">
        <f>ГОСТ!I24/Почасовая!$P$21</f>
        <v>412.5</v>
      </c>
      <c r="J24" s="10">
        <f>ГОСТ!J24/Почасовая!$P$21</f>
        <v>275</v>
      </c>
      <c r="K24" s="11" t="s">
        <v>2</v>
      </c>
      <c r="L24" s="12">
        <f>ГОСТ!L24/Почасовая!$P$21</f>
        <v>427.5</v>
      </c>
      <c r="M24" s="10">
        <f>ГОСТ!M24/Почасовая!$P$21</f>
        <v>285</v>
      </c>
      <c r="N24" s="13" t="s">
        <v>2</v>
      </c>
      <c r="O24" s="66"/>
      <c r="P24" s="66"/>
      <c r="Q24" s="68"/>
      <c r="R24" s="68"/>
      <c r="S24" s="68"/>
      <c r="T24" s="68"/>
      <c r="U24" s="68"/>
    </row>
    <row r="25" spans="1:21" ht="30" customHeight="1" thickBot="1">
      <c r="A25" s="32">
        <v>14</v>
      </c>
      <c r="B25" s="38" t="s">
        <v>20</v>
      </c>
      <c r="C25" s="14">
        <f>ГОСТ!C25/Почасовая!$P$21</f>
        <v>547.5</v>
      </c>
      <c r="D25" s="7">
        <f>ГОСТ!D25/Почасовая!$P$21</f>
        <v>365</v>
      </c>
      <c r="E25" s="15">
        <f>ГОСТ!E25/Почасовая!$P$21</f>
        <v>255.5</v>
      </c>
      <c r="F25" s="16">
        <f>ГОСТ!F25/Почасовая!$P$21</f>
        <v>420</v>
      </c>
      <c r="G25" s="7">
        <f>ГОСТ!G25/Почасовая!$P$21</f>
        <v>280</v>
      </c>
      <c r="H25" s="17">
        <f>ГОСТ!H25/Почасовая!$P$21</f>
        <v>196</v>
      </c>
      <c r="I25" s="14">
        <f>ГОСТ!I25/Почасовая!$P$21</f>
        <v>457.5</v>
      </c>
      <c r="J25" s="7">
        <f>ГОСТ!J25/Почасовая!$P$21</f>
        <v>305</v>
      </c>
      <c r="K25" s="15">
        <f>ГОСТ!K25/Почасовая!$P$21</f>
        <v>213.5</v>
      </c>
      <c r="L25" s="16">
        <f>ГОСТ!L25/Почасовая!$P$21</f>
        <v>472.5</v>
      </c>
      <c r="M25" s="7">
        <f>ГОСТ!M25/Почасовая!$P$21</f>
        <v>315</v>
      </c>
      <c r="N25" s="17">
        <f>ГОСТ!N25/Почасовая!$P$21</f>
        <v>220.5</v>
      </c>
      <c r="O25" s="66"/>
      <c r="P25" s="66"/>
      <c r="Q25" s="68"/>
      <c r="R25" s="68"/>
      <c r="S25" s="68"/>
      <c r="T25" s="68"/>
      <c r="U25" s="68"/>
    </row>
    <row r="26" spans="1:21" ht="30" customHeight="1" thickBot="1">
      <c r="A26" s="6">
        <v>15</v>
      </c>
      <c r="B26" s="38" t="s">
        <v>21</v>
      </c>
      <c r="C26" s="14">
        <f>ГОСТ!C26/Почасовая!$P$21</f>
        <v>742.5</v>
      </c>
      <c r="D26" s="7">
        <f>ГОСТ!D26/Почасовая!$P$21</f>
        <v>495</v>
      </c>
      <c r="E26" s="15">
        <f>ГОСТ!E26/Почасовая!$P$21</f>
        <v>346.5</v>
      </c>
      <c r="F26" s="16">
        <f>ГОСТ!F26/Почасовая!$P$21</f>
        <v>615</v>
      </c>
      <c r="G26" s="7">
        <f>ГОСТ!G26/Почасовая!$P$21</f>
        <v>410</v>
      </c>
      <c r="H26" s="17">
        <f>ГОСТ!H26/Почасовая!$P$21</f>
        <v>287</v>
      </c>
      <c r="I26" s="14">
        <f>ГОСТ!I26/Почасовая!$P$21</f>
        <v>652.5</v>
      </c>
      <c r="J26" s="7">
        <f>ГОСТ!J26/Почасовая!$P$21</f>
        <v>435</v>
      </c>
      <c r="K26" s="15">
        <f>ГОСТ!K26/Почасовая!$P$21</f>
        <v>304.5</v>
      </c>
      <c r="L26" s="16">
        <f>ГОСТ!L26/Почасовая!$P$21</f>
        <v>675</v>
      </c>
      <c r="M26" s="7">
        <f>ГОСТ!M26/Почасовая!$P$21</f>
        <v>450</v>
      </c>
      <c r="N26" s="17">
        <f>ГОСТ!N26/Почасовая!$P$21</f>
        <v>315</v>
      </c>
      <c r="O26" s="66"/>
      <c r="P26" s="66"/>
      <c r="Q26" s="68"/>
      <c r="R26" s="68"/>
      <c r="S26" s="68"/>
      <c r="T26" s="68"/>
      <c r="U26" s="68"/>
    </row>
    <row r="27" spans="1:21" ht="26.25" hidden="1" customHeight="1" thickBot="1">
      <c r="A27" s="32">
        <v>16</v>
      </c>
      <c r="B27" s="38" t="s">
        <v>22</v>
      </c>
      <c r="C27" s="14"/>
      <c r="D27" s="7"/>
      <c r="E27" s="15"/>
      <c r="F27" s="16"/>
      <c r="G27" s="7"/>
      <c r="H27" s="17"/>
      <c r="I27" s="14"/>
      <c r="J27" s="7"/>
      <c r="K27" s="15"/>
      <c r="L27" s="16"/>
      <c r="M27" s="7"/>
      <c r="N27" s="17"/>
      <c r="O27" s="66"/>
      <c r="P27" s="66"/>
      <c r="Q27" s="68"/>
      <c r="R27" s="68"/>
      <c r="S27" s="68"/>
      <c r="T27" s="68"/>
      <c r="U27" s="68"/>
    </row>
    <row r="28" spans="1:21" ht="30" customHeight="1" thickBot="1">
      <c r="A28" s="6">
        <v>16</v>
      </c>
      <c r="B28" s="41" t="s">
        <v>23</v>
      </c>
      <c r="C28" s="18">
        <f>ГОСТ!C28/Почасовая!$P$21</f>
        <v>1170</v>
      </c>
      <c r="D28" s="5">
        <f>ГОСТ!D28/Почасовая!$P$21</f>
        <v>780</v>
      </c>
      <c r="E28" s="19">
        <f>ГОСТ!E28/Почасовая!$P$21</f>
        <v>546</v>
      </c>
      <c r="F28" s="20">
        <f>ГОСТ!F28/Почасовая!$P$21</f>
        <v>1042.5</v>
      </c>
      <c r="G28" s="5">
        <f>ГОСТ!G28/Почасовая!$P$21</f>
        <v>695</v>
      </c>
      <c r="H28" s="21">
        <f>ГОСТ!H28/Почасовая!$P$21</f>
        <v>486.5</v>
      </c>
      <c r="I28" s="18">
        <f>ГОСТ!I28/Почасовая!$P$21</f>
        <v>1170</v>
      </c>
      <c r="J28" s="5">
        <f>ГОСТ!J28/Почасовая!$P$21</f>
        <v>780</v>
      </c>
      <c r="K28" s="19">
        <f>ГОСТ!K28/Почасовая!$P$21</f>
        <v>546</v>
      </c>
      <c r="L28" s="20">
        <f>ГОСТ!L28/Почасовая!$P$21</f>
        <v>1185</v>
      </c>
      <c r="M28" s="5">
        <f>ГОСТ!M28/Почасовая!$P$21</f>
        <v>790</v>
      </c>
      <c r="N28" s="21">
        <f>ГОСТ!N28/Почасовая!$P$21</f>
        <v>553</v>
      </c>
      <c r="O28" s="66"/>
      <c r="P28" s="66"/>
      <c r="Q28" s="68"/>
      <c r="R28" s="68"/>
      <c r="S28" s="68"/>
      <c r="T28" s="68"/>
      <c r="U28" s="68"/>
    </row>
    <row r="29" spans="1:21" ht="20.25" customHeight="1" thickBot="1">
      <c r="A29" s="32">
        <v>17</v>
      </c>
      <c r="B29" s="43" t="s">
        <v>24</v>
      </c>
      <c r="C29" s="80">
        <f>ГОСТ!C29/Почасовая!$P$21</f>
        <v>549</v>
      </c>
      <c r="D29" s="30">
        <f>ГОСТ!D29/Почасовая!$P$21</f>
        <v>366</v>
      </c>
      <c r="E29" s="42">
        <f>ГОСТ!E29/Почасовая!$P$21</f>
        <v>256.2</v>
      </c>
      <c r="F29" s="79">
        <f>ГОСТ!F29/Почасовая!$P$21</f>
        <v>391.5</v>
      </c>
      <c r="G29" s="30">
        <f>ГОСТ!G29/Почасовая!$P$21</f>
        <v>261</v>
      </c>
      <c r="H29" s="31">
        <f>ГОСТ!H29/Почасовая!$P$21</f>
        <v>182.7</v>
      </c>
      <c r="I29" s="80">
        <f>ГОСТ!I29/Почасовая!$P$21</f>
        <v>549</v>
      </c>
      <c r="J29" s="30">
        <f>ГОСТ!J29/Почасовая!$P$21</f>
        <v>366</v>
      </c>
      <c r="K29" s="42">
        <f>ГОСТ!K29/Почасовая!$P$21</f>
        <v>256.2</v>
      </c>
      <c r="L29" s="79">
        <f>ГОСТ!L29/Почасовая!$P$21</f>
        <v>592.5</v>
      </c>
      <c r="M29" s="30">
        <f>ГОСТ!M29/Почасовая!$P$21</f>
        <v>395</v>
      </c>
      <c r="N29" s="31">
        <f>ГОСТ!N29/Почасовая!$P$21</f>
        <v>276.5</v>
      </c>
      <c r="O29" s="66"/>
      <c r="P29" s="66"/>
      <c r="Q29" s="68"/>
      <c r="R29" s="68"/>
      <c r="S29" s="68"/>
      <c r="T29" s="68"/>
      <c r="U29" s="68"/>
    </row>
    <row r="30" spans="1:21" ht="8.25" customHeight="1" thickBo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68"/>
    </row>
    <row r="31" spans="1:21" ht="8.25" customHeight="1">
      <c r="C31" s="81"/>
      <c r="D31" s="82"/>
      <c r="E31" s="81"/>
      <c r="F31" s="81"/>
      <c r="G31" s="81"/>
      <c r="H31" s="81"/>
      <c r="I31" s="81"/>
      <c r="J31" s="82"/>
      <c r="K31" s="68"/>
      <c r="L31" s="68"/>
      <c r="M31" s="68"/>
      <c r="N31" s="68"/>
      <c r="O31" s="68"/>
    </row>
    <row r="33" spans="3:4" ht="13.5" customHeight="1">
      <c r="C33" s="76"/>
      <c r="D33" s="76"/>
    </row>
  </sheetData>
  <mergeCells count="28">
    <mergeCell ref="A1:N1"/>
    <mergeCell ref="A2:N2"/>
    <mergeCell ref="B3:H3"/>
    <mergeCell ref="A6:A9"/>
    <mergeCell ref="B6:B9"/>
    <mergeCell ref="C7:D7"/>
    <mergeCell ref="C6:E6"/>
    <mergeCell ref="F6:H6"/>
    <mergeCell ref="C8:C9"/>
    <mergeCell ref="G8:G9"/>
    <mergeCell ref="A4:N4"/>
    <mergeCell ref="L6:N6"/>
    <mergeCell ref="E7:E9"/>
    <mergeCell ref="O6:Q6"/>
    <mergeCell ref="N7:N9"/>
    <mergeCell ref="A30:N30"/>
    <mergeCell ref="K7:K9"/>
    <mergeCell ref="I8:I9"/>
    <mergeCell ref="L7:M7"/>
    <mergeCell ref="M8:M9"/>
    <mergeCell ref="F7:G7"/>
    <mergeCell ref="H7:H9"/>
    <mergeCell ref="D8:D9"/>
    <mergeCell ref="F8:F9"/>
    <mergeCell ref="I6:K6"/>
    <mergeCell ref="J8:J9"/>
    <mergeCell ref="L8:L9"/>
    <mergeCell ref="I7:J7"/>
  </mergeCells>
  <pageMargins left="0.7" right="0.7" top="0.75" bottom="0.75" header="0.3" footer="0.3"/>
  <pageSetup paperSize="9" scale="6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topLeftCell="A2" zoomScale="85" zoomScaleNormal="70" zoomScaleSheetLayoutView="85" workbookViewId="0">
      <selection activeCell="U22" sqref="U22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14" width="11.7109375" style="49" customWidth="1"/>
    <col min="15" max="17" width="11.7109375" style="104" hidden="1" customWidth="1"/>
    <col min="18" max="16384" width="9.140625" style="49"/>
  </cols>
  <sheetData>
    <row r="1" spans="1:18" ht="15" customHeight="1">
      <c r="A1" s="162" t="s">
        <v>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49"/>
      <c r="P1" s="49"/>
      <c r="Q1" s="49"/>
    </row>
    <row r="2" spans="1:18" ht="15" customHeight="1">
      <c r="A2" s="162" t="s">
        <v>44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9"/>
      <c r="P2" s="49"/>
      <c r="Q2" s="49"/>
    </row>
    <row r="3" spans="1:18" ht="5.25" customHeight="1">
      <c r="A3" s="99"/>
      <c r="B3" s="149"/>
      <c r="C3" s="149"/>
      <c r="D3" s="149"/>
      <c r="E3" s="149"/>
      <c r="F3" s="149"/>
      <c r="G3" s="149"/>
      <c r="H3" s="149"/>
      <c r="L3" s="109" t="s">
        <v>13</v>
      </c>
    </row>
    <row r="4" spans="1:18" ht="15" customHeight="1">
      <c r="A4" s="136" t="s">
        <v>50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5.25" customHeight="1" thickBot="1">
      <c r="A5" s="70"/>
      <c r="B5" s="70"/>
      <c r="C5" s="70"/>
      <c r="D5" s="70"/>
      <c r="E5" s="70"/>
      <c r="F5" s="70"/>
    </row>
    <row r="6" spans="1:18" s="52" customFormat="1" ht="66" customHeight="1" thickBot="1">
      <c r="A6" s="156" t="s">
        <v>3</v>
      </c>
      <c r="B6" s="153" t="s">
        <v>0</v>
      </c>
      <c r="C6" s="137" t="s">
        <v>76</v>
      </c>
      <c r="D6" s="138"/>
      <c r="E6" s="138"/>
      <c r="F6" s="137" t="s">
        <v>51</v>
      </c>
      <c r="G6" s="138"/>
      <c r="H6" s="139"/>
      <c r="I6" s="159" t="s">
        <v>52</v>
      </c>
      <c r="J6" s="138"/>
      <c r="K6" s="160"/>
      <c r="L6" s="137" t="s">
        <v>59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2</v>
      </c>
      <c r="E10" s="71">
        <v>0.3</v>
      </c>
      <c r="F10" s="115">
        <v>1.5</v>
      </c>
      <c r="G10" s="55">
        <v>2</v>
      </c>
      <c r="H10" s="56">
        <v>0.3</v>
      </c>
      <c r="I10" s="113">
        <v>1.5</v>
      </c>
      <c r="J10" s="55">
        <v>2</v>
      </c>
      <c r="K10" s="57">
        <v>0.3</v>
      </c>
      <c r="L10" s="101">
        <v>1.5</v>
      </c>
      <c r="M10" s="102">
        <v>2</v>
      </c>
      <c r="N10" s="103">
        <v>0.3</v>
      </c>
      <c r="O10" s="101">
        <v>1.4</v>
      </c>
      <c r="P10" s="102">
        <v>2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/>
      <c r="E11" s="44"/>
      <c r="F11" s="116"/>
      <c r="G11" s="44"/>
      <c r="H11" s="45"/>
      <c r="I11" s="114"/>
      <c r="J11" s="64"/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30</v>
      </c>
      <c r="C12" s="25">
        <v>4275</v>
      </c>
      <c r="D12" s="22">
        <v>2850</v>
      </c>
      <c r="E12" s="23" t="s">
        <v>2</v>
      </c>
      <c r="F12" s="25">
        <v>3000</v>
      </c>
      <c r="G12" s="22">
        <v>2000</v>
      </c>
      <c r="H12" s="23" t="s">
        <v>2</v>
      </c>
      <c r="I12" s="25">
        <v>3375</v>
      </c>
      <c r="J12" s="22">
        <v>2250</v>
      </c>
      <c r="K12" s="23" t="s">
        <v>2</v>
      </c>
      <c r="L12" s="22">
        <v>3600</v>
      </c>
      <c r="M12" s="22">
        <v>2400</v>
      </c>
      <c r="N12" s="23" t="s">
        <v>2</v>
      </c>
      <c r="O12" s="24">
        <f>[1]ГОСТ0.5!$O15</f>
        <v>5750</v>
      </c>
      <c r="P12" s="24">
        <f t="shared" ref="P12:P29" si="0">IF((O12/2)&lt;M12,M12,(O12/2))</f>
        <v>2875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3825</v>
      </c>
      <c r="D13" s="10">
        <v>2550</v>
      </c>
      <c r="E13" s="17" t="s">
        <v>2</v>
      </c>
      <c r="F13" s="16">
        <v>2550</v>
      </c>
      <c r="G13" s="10">
        <v>1700</v>
      </c>
      <c r="H13" s="17" t="s">
        <v>2</v>
      </c>
      <c r="I13" s="16">
        <v>2925</v>
      </c>
      <c r="J13" s="10">
        <v>1950</v>
      </c>
      <c r="K13" s="17" t="s">
        <v>2</v>
      </c>
      <c r="L13" s="7">
        <v>3150</v>
      </c>
      <c r="M13" s="7">
        <v>2100</v>
      </c>
      <c r="N13" s="17" t="s">
        <v>2</v>
      </c>
      <c r="O13" s="14">
        <f>[1]ГОСТ0.5!$O16</f>
        <v>5750</v>
      </c>
      <c r="P13" s="14">
        <f t="shared" si="0"/>
        <v>2875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5100</v>
      </c>
      <c r="D14" s="48">
        <v>3400</v>
      </c>
      <c r="E14" s="23" t="s">
        <v>2</v>
      </c>
      <c r="F14" s="25">
        <v>3825</v>
      </c>
      <c r="G14" s="22">
        <v>2550</v>
      </c>
      <c r="H14" s="23" t="s">
        <v>2</v>
      </c>
      <c r="I14" s="25">
        <v>4200</v>
      </c>
      <c r="J14" s="22">
        <v>2800</v>
      </c>
      <c r="K14" s="23" t="s">
        <v>2</v>
      </c>
      <c r="L14" s="22">
        <v>4350</v>
      </c>
      <c r="M14" s="22">
        <v>2900</v>
      </c>
      <c r="N14" s="23" t="s">
        <v>2</v>
      </c>
      <c r="O14" s="24">
        <f>[1]ГОСТ0.5!$O17</f>
        <v>6606</v>
      </c>
      <c r="P14" s="24">
        <f t="shared" si="0"/>
        <v>3303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4575</v>
      </c>
      <c r="D15" s="7">
        <v>3050</v>
      </c>
      <c r="E15" s="17" t="s">
        <v>2</v>
      </c>
      <c r="F15" s="16">
        <v>3300</v>
      </c>
      <c r="G15" s="117">
        <v>2200</v>
      </c>
      <c r="H15" s="17" t="s">
        <v>2</v>
      </c>
      <c r="I15" s="16">
        <v>3675</v>
      </c>
      <c r="J15" s="7">
        <v>2450</v>
      </c>
      <c r="K15" s="17" t="s">
        <v>2</v>
      </c>
      <c r="L15" s="7">
        <v>3825</v>
      </c>
      <c r="M15" s="7">
        <v>2550</v>
      </c>
      <c r="N15" s="17" t="s">
        <v>2</v>
      </c>
      <c r="O15" s="14">
        <f>[1]ГОСТ0.5!$O18</f>
        <v>6606</v>
      </c>
      <c r="P15" s="14">
        <f t="shared" si="0"/>
        <v>3303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6450</v>
      </c>
      <c r="D16" s="117">
        <v>4300</v>
      </c>
      <c r="E16" s="17">
        <v>3010</v>
      </c>
      <c r="F16" s="16">
        <v>5175</v>
      </c>
      <c r="G16" s="7">
        <v>3450</v>
      </c>
      <c r="H16" s="17">
        <v>2415</v>
      </c>
      <c r="I16" s="16">
        <v>6450</v>
      </c>
      <c r="J16" s="117">
        <v>4300</v>
      </c>
      <c r="K16" s="17">
        <v>3010</v>
      </c>
      <c r="L16" s="7">
        <v>6600</v>
      </c>
      <c r="M16" s="7">
        <v>4400</v>
      </c>
      <c r="N16" s="17">
        <v>3080</v>
      </c>
      <c r="O16" s="14">
        <f>[1]ГОСТ0.5!$O19</f>
        <v>9517</v>
      </c>
      <c r="P16" s="14">
        <f t="shared" si="0"/>
        <v>4758.5</v>
      </c>
      <c r="Q16" s="17">
        <f>ГОСТ!Q16/ГОСТ0.5!$M$10</f>
        <v>0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5700</v>
      </c>
      <c r="D17" s="7">
        <v>3800</v>
      </c>
      <c r="E17" s="17">
        <v>2660</v>
      </c>
      <c r="F17" s="16">
        <v>4500</v>
      </c>
      <c r="G17" s="117">
        <v>3000</v>
      </c>
      <c r="H17" s="17">
        <v>2100</v>
      </c>
      <c r="I17" s="16">
        <v>5700</v>
      </c>
      <c r="J17" s="7">
        <v>3800</v>
      </c>
      <c r="K17" s="17">
        <v>2660</v>
      </c>
      <c r="L17" s="7">
        <v>5925</v>
      </c>
      <c r="M17" s="7">
        <v>3950</v>
      </c>
      <c r="N17" s="17">
        <v>2765</v>
      </c>
      <c r="O17" s="14">
        <f>[1]ГОСТ0.5!$O20</f>
        <v>9517</v>
      </c>
      <c r="P17" s="14">
        <f t="shared" si="0"/>
        <v>4758.5</v>
      </c>
      <c r="Q17" s="17">
        <f>ГОСТ!Q17/ГОСТ0.5!$M$10</f>
        <v>0</v>
      </c>
      <c r="R17" s="68"/>
    </row>
    <row r="18" spans="1:18" s="112" customFormat="1" ht="27.75" customHeight="1">
      <c r="A18" s="28">
        <v>7</v>
      </c>
      <c r="B18" s="34" t="s">
        <v>33</v>
      </c>
      <c r="C18" s="16">
        <v>6600</v>
      </c>
      <c r="D18" s="7">
        <v>4400</v>
      </c>
      <c r="E18" s="17">
        <v>3080</v>
      </c>
      <c r="F18" s="16">
        <v>5400</v>
      </c>
      <c r="G18" s="5">
        <v>3600</v>
      </c>
      <c r="H18" s="17">
        <v>2520</v>
      </c>
      <c r="I18" s="16">
        <v>6600</v>
      </c>
      <c r="J18" s="7">
        <v>4400</v>
      </c>
      <c r="K18" s="17">
        <v>3080</v>
      </c>
      <c r="L18" s="7">
        <v>6825</v>
      </c>
      <c r="M18" s="7">
        <v>4550</v>
      </c>
      <c r="N18" s="17">
        <v>3185</v>
      </c>
      <c r="O18" s="14">
        <f>[1]ГОСТ0.5!$O21</f>
        <v>9517</v>
      </c>
      <c r="P18" s="14">
        <f t="shared" si="0"/>
        <v>4758.5</v>
      </c>
      <c r="Q18" s="17">
        <f>ГОСТ!Q18/ГОСТ0.5!$M$10</f>
        <v>0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6000</v>
      </c>
      <c r="D19" s="117">
        <v>4000</v>
      </c>
      <c r="E19" s="17">
        <v>2800</v>
      </c>
      <c r="F19" s="16">
        <v>4725</v>
      </c>
      <c r="G19" s="5">
        <v>3150</v>
      </c>
      <c r="H19" s="17">
        <v>2205</v>
      </c>
      <c r="I19" s="16">
        <v>5100</v>
      </c>
      <c r="J19" s="7">
        <v>3400</v>
      </c>
      <c r="K19" s="17">
        <v>2380</v>
      </c>
      <c r="L19" s="7">
        <v>5250</v>
      </c>
      <c r="M19" s="7">
        <v>3500</v>
      </c>
      <c r="N19" s="17">
        <v>2450</v>
      </c>
      <c r="O19" s="14">
        <f>[1]ГОСТ0.5!$O22</f>
        <v>9517</v>
      </c>
      <c r="P19" s="14">
        <f t="shared" si="0"/>
        <v>4758.5</v>
      </c>
      <c r="Q19" s="17">
        <f>ГОСТ!Q19/ГОСТ0.5!$M$10</f>
        <v>0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5400</v>
      </c>
      <c r="D20" s="7">
        <v>3600</v>
      </c>
      <c r="E20" s="17">
        <v>2520</v>
      </c>
      <c r="F20" s="16">
        <v>4125</v>
      </c>
      <c r="G20" s="5">
        <v>2750</v>
      </c>
      <c r="H20" s="17">
        <v>1925</v>
      </c>
      <c r="I20" s="16">
        <v>4500</v>
      </c>
      <c r="J20" s="7">
        <v>3000</v>
      </c>
      <c r="K20" s="17">
        <v>2100</v>
      </c>
      <c r="L20" s="7">
        <v>4650</v>
      </c>
      <c r="M20" s="7">
        <v>3100</v>
      </c>
      <c r="N20" s="17">
        <v>2170</v>
      </c>
      <c r="O20" s="14">
        <f>[1]ГОСТ0.5!$O23</f>
        <v>9517</v>
      </c>
      <c r="P20" s="14">
        <f t="shared" si="0"/>
        <v>4758.5</v>
      </c>
      <c r="Q20" s="17">
        <f>ГОСТ!Q20/ГОСТ0.5!$M$10</f>
        <v>0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7200</v>
      </c>
      <c r="D21" s="117">
        <v>4800</v>
      </c>
      <c r="E21" s="17">
        <v>3360</v>
      </c>
      <c r="F21" s="16">
        <v>5925</v>
      </c>
      <c r="G21" s="7">
        <v>3950</v>
      </c>
      <c r="H21" s="17">
        <v>2765</v>
      </c>
      <c r="I21" s="16">
        <v>7200</v>
      </c>
      <c r="J21" s="10">
        <v>4800</v>
      </c>
      <c r="K21" s="17">
        <v>3360</v>
      </c>
      <c r="L21" s="7">
        <v>7350</v>
      </c>
      <c r="M21" s="7">
        <v>4900</v>
      </c>
      <c r="N21" s="17">
        <v>3430</v>
      </c>
      <c r="O21" s="14">
        <f>[1]ГОСТ0.5!$O24</f>
        <v>10995</v>
      </c>
      <c r="P21" s="14">
        <f t="shared" si="0"/>
        <v>5497.5</v>
      </c>
      <c r="Q21" s="17">
        <f>ГОСТ!Q21/ГОСТ0.5!$M$10</f>
        <v>2250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6375</v>
      </c>
      <c r="D22" s="7">
        <v>4250</v>
      </c>
      <c r="E22" s="17">
        <v>2975</v>
      </c>
      <c r="F22" s="16">
        <v>5100</v>
      </c>
      <c r="G22" s="7">
        <v>3400</v>
      </c>
      <c r="H22" s="17">
        <v>2380</v>
      </c>
      <c r="I22" s="16">
        <v>6375</v>
      </c>
      <c r="J22" s="10">
        <v>4250</v>
      </c>
      <c r="K22" s="17">
        <v>2975</v>
      </c>
      <c r="L22" s="7">
        <v>6525</v>
      </c>
      <c r="M22" s="7">
        <v>4350</v>
      </c>
      <c r="N22" s="17">
        <v>3045</v>
      </c>
      <c r="O22" s="14">
        <f>[1]ГОСТ0.5!$O25</f>
        <v>10995</v>
      </c>
      <c r="P22" s="14">
        <f t="shared" si="0"/>
        <v>5497.5</v>
      </c>
      <c r="Q22" s="17">
        <f>ГОСТ!Q22/ГОСТ0.5!$M$10</f>
        <v>2250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5475</v>
      </c>
      <c r="D23" s="10">
        <v>3650</v>
      </c>
      <c r="E23" s="3">
        <v>2555</v>
      </c>
      <c r="F23" s="1">
        <v>4275</v>
      </c>
      <c r="G23" s="10">
        <v>2850</v>
      </c>
      <c r="H23" s="3">
        <v>1995</v>
      </c>
      <c r="I23" s="1">
        <v>4575</v>
      </c>
      <c r="J23" s="10">
        <v>3050</v>
      </c>
      <c r="K23" s="3">
        <v>2135</v>
      </c>
      <c r="L23" s="2">
        <v>4800</v>
      </c>
      <c r="M23" s="2">
        <v>3200</v>
      </c>
      <c r="N23" s="3">
        <v>2240</v>
      </c>
      <c r="O23" s="97">
        <f>[1]ГОСТ0.5!$O26</f>
        <v>9700</v>
      </c>
      <c r="P23" s="2">
        <f t="shared" si="0"/>
        <v>4850</v>
      </c>
      <c r="Q23" s="3">
        <f>ГОСТ!Q23/ГОСТ0.5!$M$10</f>
        <v>2250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5025</v>
      </c>
      <c r="D24" s="22">
        <v>3350</v>
      </c>
      <c r="E24" s="13"/>
      <c r="F24" s="12">
        <v>3750</v>
      </c>
      <c r="G24" s="22">
        <v>2500</v>
      </c>
      <c r="H24" s="13"/>
      <c r="I24" s="12">
        <v>4125</v>
      </c>
      <c r="J24" s="22">
        <v>2750</v>
      </c>
      <c r="K24" s="13"/>
      <c r="L24" s="10">
        <v>4275</v>
      </c>
      <c r="M24" s="10">
        <v>2850</v>
      </c>
      <c r="N24" s="13"/>
      <c r="O24" s="9">
        <f>[1]ГОСТ0.5!$O27</f>
        <v>8225</v>
      </c>
      <c r="P24" s="9">
        <f t="shared" si="0"/>
        <v>4112.5</v>
      </c>
      <c r="Q24" s="13"/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5475</v>
      </c>
      <c r="D25" s="7">
        <v>3650</v>
      </c>
      <c r="E25" s="17">
        <v>2555</v>
      </c>
      <c r="F25" s="16">
        <v>4200</v>
      </c>
      <c r="G25" s="7">
        <v>2800</v>
      </c>
      <c r="H25" s="17">
        <v>1960</v>
      </c>
      <c r="I25" s="16">
        <v>4575</v>
      </c>
      <c r="J25" s="117">
        <v>3050</v>
      </c>
      <c r="K25" s="17">
        <v>2135</v>
      </c>
      <c r="L25" s="7">
        <v>4725</v>
      </c>
      <c r="M25" s="7">
        <v>3150</v>
      </c>
      <c r="N25" s="17">
        <v>2205</v>
      </c>
      <c r="O25" s="14">
        <f>[1]ГОСТ0.5!$O28</f>
        <v>8778.5</v>
      </c>
      <c r="P25" s="14">
        <f t="shared" si="0"/>
        <v>4389.25</v>
      </c>
      <c r="Q25" s="17">
        <f>ГОСТ!Q25/ГОСТ0.5!$M$10</f>
        <v>1625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7425</v>
      </c>
      <c r="D26" s="117">
        <v>4950</v>
      </c>
      <c r="E26" s="17">
        <v>3465</v>
      </c>
      <c r="F26" s="16">
        <v>6150</v>
      </c>
      <c r="G26" s="7">
        <v>4100</v>
      </c>
      <c r="H26" s="17">
        <v>2870</v>
      </c>
      <c r="I26" s="16">
        <v>6525</v>
      </c>
      <c r="J26" s="7">
        <v>4350</v>
      </c>
      <c r="K26" s="17">
        <v>3045</v>
      </c>
      <c r="L26" s="7">
        <v>6750</v>
      </c>
      <c r="M26" s="7">
        <v>4500</v>
      </c>
      <c r="N26" s="17">
        <v>3150</v>
      </c>
      <c r="O26" s="14">
        <f>[1]ГОСТ0.5!$O29</f>
        <v>13950.5</v>
      </c>
      <c r="P26" s="14">
        <f t="shared" si="0"/>
        <v>6975.25</v>
      </c>
      <c r="Q26" s="17">
        <f>ГОСТ!Q26/ГОСТ0.5!$M$10</f>
        <v>3312.5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7">
        <v>0</v>
      </c>
      <c r="M27" s="7"/>
      <c r="N27" s="17"/>
      <c r="O27" s="14"/>
      <c r="P27" s="14"/>
      <c r="Q27" s="17"/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11700</v>
      </c>
      <c r="D28" s="2">
        <v>7800</v>
      </c>
      <c r="E28" s="3">
        <v>5460</v>
      </c>
      <c r="F28" s="1">
        <v>10425</v>
      </c>
      <c r="G28" s="2">
        <v>6950</v>
      </c>
      <c r="H28" s="3">
        <v>4865</v>
      </c>
      <c r="I28" s="1">
        <v>11700</v>
      </c>
      <c r="J28" s="2">
        <v>7800</v>
      </c>
      <c r="K28" s="3">
        <v>5460</v>
      </c>
      <c r="L28" s="2">
        <v>11850</v>
      </c>
      <c r="M28" s="2">
        <v>7900</v>
      </c>
      <c r="N28" s="3">
        <v>5530</v>
      </c>
      <c r="O28" s="8">
        <f>[1]ГОСТ0.5!$O31</f>
        <v>17645.5</v>
      </c>
      <c r="P28" s="8">
        <f t="shared" si="0"/>
        <v>8822.75</v>
      </c>
      <c r="Q28" s="3">
        <f>ГОСТ!Q28/ГОСТ0.5!$M$10</f>
        <v>4000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5490</v>
      </c>
      <c r="D29" s="22">
        <v>3660</v>
      </c>
      <c r="E29" s="73">
        <v>2562</v>
      </c>
      <c r="F29" s="72">
        <v>3915</v>
      </c>
      <c r="G29" s="22">
        <v>2610</v>
      </c>
      <c r="H29" s="73">
        <v>1827</v>
      </c>
      <c r="I29" s="72">
        <v>5490</v>
      </c>
      <c r="J29" s="22">
        <v>3660</v>
      </c>
      <c r="K29" s="73">
        <v>2562</v>
      </c>
      <c r="L29" s="110">
        <v>5925</v>
      </c>
      <c r="M29" s="110">
        <v>3950</v>
      </c>
      <c r="N29" s="73">
        <v>2765</v>
      </c>
      <c r="O29" s="74">
        <f>[1]ГОСТ0.5!$O32</f>
        <v>10256</v>
      </c>
      <c r="P29" s="74">
        <f t="shared" si="0"/>
        <v>5128</v>
      </c>
      <c r="Q29" s="73">
        <f>ГОСТ!Q29/ГОСТ0.5!$M$10</f>
        <v>2437.5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3" spans="3:8" ht="13.5" customHeight="1">
      <c r="C33" s="150"/>
      <c r="D33" s="150"/>
      <c r="E33" s="151"/>
      <c r="F33" s="151"/>
      <c r="G33" s="151"/>
      <c r="H33" s="151"/>
    </row>
  </sheetData>
  <mergeCells count="36">
    <mergeCell ref="C33:D33"/>
    <mergeCell ref="E33:H33"/>
    <mergeCell ref="A30:N30"/>
    <mergeCell ref="C6:E6"/>
    <mergeCell ref="F6:H6"/>
    <mergeCell ref="I6:K6"/>
    <mergeCell ref="L6:N6"/>
    <mergeCell ref="A6:A9"/>
    <mergeCell ref="B6:B9"/>
    <mergeCell ref="B3:H3"/>
    <mergeCell ref="A1:N1"/>
    <mergeCell ref="A2:N2"/>
    <mergeCell ref="A4:Q4"/>
    <mergeCell ref="B31:G31"/>
    <mergeCell ref="H31:N31"/>
    <mergeCell ref="E7:E9"/>
    <mergeCell ref="C7:D7"/>
    <mergeCell ref="N7:N9"/>
    <mergeCell ref="I8:I9"/>
    <mergeCell ref="J8:J9"/>
    <mergeCell ref="L8:L9"/>
    <mergeCell ref="M8:M9"/>
    <mergeCell ref="F7:G7"/>
    <mergeCell ref="H7:H9"/>
    <mergeCell ref="I7:J7"/>
    <mergeCell ref="K7:K9"/>
    <mergeCell ref="L7:M7"/>
    <mergeCell ref="C8:C9"/>
    <mergeCell ref="D8:D9"/>
    <mergeCell ref="F8:F9"/>
    <mergeCell ref="G8:G9"/>
    <mergeCell ref="O6:Q6"/>
    <mergeCell ref="O7:P7"/>
    <mergeCell ref="Q7:Q9"/>
    <mergeCell ref="O8:O9"/>
    <mergeCell ref="P8:P9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view="pageBreakPreview" topLeftCell="A4" zoomScale="85" zoomScaleSheetLayoutView="85" workbookViewId="0">
      <selection activeCell="K22" sqref="K22"/>
    </sheetView>
  </sheetViews>
  <sheetFormatPr defaultColWidth="9.140625" defaultRowHeight="13.5" outlineLevelRow="1"/>
  <cols>
    <col min="1" max="1" width="4" style="119" customWidth="1"/>
    <col min="2" max="2" width="44.7109375" style="119" customWidth="1"/>
    <col min="3" max="4" width="11.7109375" style="119" customWidth="1"/>
    <col min="5" max="5" width="11.7109375" style="119" customWidth="1" collapsed="1"/>
    <col min="6" max="10" width="11.7109375" style="119" customWidth="1"/>
    <col min="11" max="11" width="11.7109375" style="119" customWidth="1" collapsed="1"/>
    <col min="12" max="14" width="11.7109375" style="119" customWidth="1"/>
    <col min="15" max="17" width="11.7109375" style="119" hidden="1" customWidth="1"/>
    <col min="18" max="16384" width="9.140625" style="119"/>
  </cols>
  <sheetData>
    <row r="1" spans="1:18" ht="18.75" customHeight="1">
      <c r="C1" s="136" t="s">
        <v>53</v>
      </c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ht="15" customHeight="1">
      <c r="A2" s="162" t="s">
        <v>57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8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7"/>
      <c r="P3" s="127"/>
      <c r="Q3" s="127"/>
      <c r="R3" s="127"/>
    </row>
    <row r="4" spans="1:18" s="129" customFormat="1" ht="15" customHeight="1">
      <c r="A4" s="163" t="s">
        <v>78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8" ht="1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5.75" customHeight="1" thickBot="1">
      <c r="A6" s="164" t="s">
        <v>10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8" s="52" customFormat="1" ht="66" customHeight="1" thickBot="1">
      <c r="A7" s="156" t="s">
        <v>3</v>
      </c>
      <c r="B7" s="153" t="s">
        <v>0</v>
      </c>
      <c r="C7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7" s="138"/>
      <c r="E7" s="138"/>
      <c r="F7" s="137" t="str">
        <f>СКП!F6</f>
        <v>09.01.2019 г. - 28.02.2019 г.                              Низкий  сезон</v>
      </c>
      <c r="G7" s="138"/>
      <c r="H7" s="139"/>
      <c r="I7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7" s="138"/>
      <c r="K7" s="160"/>
      <c r="L7" s="137" t="str">
        <f>СКП!L6</f>
        <v xml:space="preserve">01.05.2019 г.- 12.05.2019 г.
01.06.2019 г. - 11.11.2019 г.
Высокий  сезон </v>
      </c>
      <c r="M7" s="138"/>
      <c r="N7" s="139"/>
      <c r="O7" s="137" t="str">
        <f>СКП!O6</f>
        <v>26.05.2018 г. - 17.07.2018 г.
Высокий  сезон 2</v>
      </c>
      <c r="P7" s="138"/>
      <c r="Q7" s="139"/>
    </row>
    <row r="8" spans="1:18" s="52" customFormat="1" ht="15">
      <c r="A8" s="157"/>
      <c r="B8" s="154"/>
      <c r="C8" s="133" t="s">
        <v>1</v>
      </c>
      <c r="D8" s="134"/>
      <c r="E8" s="152" t="s">
        <v>12</v>
      </c>
      <c r="F8" s="133" t="s">
        <v>1</v>
      </c>
      <c r="G8" s="134"/>
      <c r="H8" s="152" t="s">
        <v>12</v>
      </c>
      <c r="I8" s="133" t="s">
        <v>1</v>
      </c>
      <c r="J8" s="134"/>
      <c r="K8" s="152" t="s">
        <v>12</v>
      </c>
      <c r="L8" s="133" t="s">
        <v>1</v>
      </c>
      <c r="M8" s="134"/>
      <c r="N8" s="142" t="s">
        <v>12</v>
      </c>
      <c r="O8" s="133" t="s">
        <v>1</v>
      </c>
      <c r="P8" s="134"/>
      <c r="Q8" s="142" t="s">
        <v>12</v>
      </c>
    </row>
    <row r="9" spans="1:18" s="52" customFormat="1" ht="15" customHeight="1">
      <c r="A9" s="157"/>
      <c r="B9" s="154"/>
      <c r="C9" s="145" t="s">
        <v>7</v>
      </c>
      <c r="D9" s="147" t="s">
        <v>8</v>
      </c>
      <c r="E9" s="147"/>
      <c r="F9" s="145" t="s">
        <v>7</v>
      </c>
      <c r="G9" s="147" t="s">
        <v>8</v>
      </c>
      <c r="H9" s="147"/>
      <c r="I9" s="145" t="s">
        <v>7</v>
      </c>
      <c r="J9" s="147" t="s">
        <v>8</v>
      </c>
      <c r="K9" s="147"/>
      <c r="L9" s="145" t="s">
        <v>7</v>
      </c>
      <c r="M9" s="147" t="s">
        <v>8</v>
      </c>
      <c r="N9" s="143"/>
      <c r="O9" s="145" t="s">
        <v>7</v>
      </c>
      <c r="P9" s="147" t="s">
        <v>8</v>
      </c>
      <c r="Q9" s="143"/>
    </row>
    <row r="10" spans="1:18" s="52" customFormat="1" ht="15" customHeight="1" thickBot="1">
      <c r="A10" s="158"/>
      <c r="B10" s="155"/>
      <c r="C10" s="146"/>
      <c r="D10" s="148"/>
      <c r="E10" s="148"/>
      <c r="F10" s="146"/>
      <c r="G10" s="148"/>
      <c r="H10" s="148"/>
      <c r="I10" s="146"/>
      <c r="J10" s="148"/>
      <c r="K10" s="148"/>
      <c r="L10" s="146"/>
      <c r="M10" s="148"/>
      <c r="N10" s="144"/>
      <c r="O10" s="146"/>
      <c r="P10" s="148"/>
      <c r="Q10" s="144"/>
    </row>
    <row r="11" spans="1:18" s="120" customFormat="1" ht="14.45" hidden="1" customHeight="1" outlineLevel="1">
      <c r="A11" s="53"/>
      <c r="B11" s="53"/>
      <c r="C11" s="115">
        <v>1.5</v>
      </c>
      <c r="D11" s="55">
        <v>600</v>
      </c>
      <c r="E11" s="71">
        <v>0.3</v>
      </c>
      <c r="F11" s="115">
        <v>1.5</v>
      </c>
      <c r="G11" s="55">
        <v>600</v>
      </c>
      <c r="H11" s="56">
        <v>0.3</v>
      </c>
      <c r="I11" s="113">
        <v>1.5</v>
      </c>
      <c r="J11" s="55">
        <v>600</v>
      </c>
      <c r="K11" s="57">
        <v>0.3</v>
      </c>
      <c r="L11" s="101">
        <v>1.5</v>
      </c>
      <c r="M11" s="102">
        <v>600</v>
      </c>
      <c r="N11" s="103">
        <v>0.3</v>
      </c>
      <c r="O11" s="101">
        <v>1.4</v>
      </c>
      <c r="P11" s="102">
        <v>400</v>
      </c>
      <c r="Q11" s="103">
        <v>0.3</v>
      </c>
    </row>
    <row r="12" spans="1:18" s="120" customFormat="1" ht="13.9" hidden="1" customHeight="1" outlineLevel="1" thickBot="1">
      <c r="A12" s="61"/>
      <c r="B12" s="61"/>
      <c r="C12" s="116"/>
      <c r="D12" s="44">
        <v>700</v>
      </c>
      <c r="E12" s="44"/>
      <c r="F12" s="116"/>
      <c r="G12" s="44">
        <v>600</v>
      </c>
      <c r="H12" s="45"/>
      <c r="I12" s="114"/>
      <c r="J12" s="64">
        <v>200</v>
      </c>
      <c r="K12" s="46"/>
      <c r="L12" s="65"/>
      <c r="M12" s="64"/>
      <c r="N12" s="45"/>
      <c r="O12" s="65"/>
      <c r="P12" s="64"/>
      <c r="Q12" s="45"/>
    </row>
    <row r="13" spans="1:18" ht="27.75" customHeight="1" collapsed="1">
      <c r="A13" s="28">
        <v>1</v>
      </c>
      <c r="B13" s="33" t="s">
        <v>30</v>
      </c>
      <c r="C13" s="25">
        <v>10500</v>
      </c>
      <c r="D13" s="22">
        <v>7000</v>
      </c>
      <c r="E13" s="23" t="s">
        <v>2</v>
      </c>
      <c r="F13" s="25">
        <v>8400</v>
      </c>
      <c r="G13" s="22">
        <v>5600</v>
      </c>
      <c r="H13" s="23" t="s">
        <v>2</v>
      </c>
      <c r="I13" s="25">
        <v>9000</v>
      </c>
      <c r="J13" s="22">
        <v>6000</v>
      </c>
      <c r="K13" s="23" t="s">
        <v>2</v>
      </c>
      <c r="L13" s="24">
        <v>9300</v>
      </c>
      <c r="M13" s="22">
        <v>6200</v>
      </c>
      <c r="N13" s="23" t="s">
        <v>2</v>
      </c>
      <c r="O13" s="24">
        <f>[1]Спецпрог!$O15</f>
        <v>15390.508474576272</v>
      </c>
      <c r="P13" s="24">
        <f>IF((O13/2)&lt;M13,M13,(O13/2))</f>
        <v>7695.2542372881362</v>
      </c>
      <c r="Q13" s="23" t="s">
        <v>2</v>
      </c>
      <c r="R13" s="68"/>
    </row>
    <row r="14" spans="1:18" ht="27.75" customHeight="1" thickBot="1">
      <c r="A14" s="27">
        <v>2</v>
      </c>
      <c r="B14" s="34" t="s">
        <v>31</v>
      </c>
      <c r="C14" s="16">
        <v>9750</v>
      </c>
      <c r="D14" s="10">
        <v>6500</v>
      </c>
      <c r="E14" s="17" t="s">
        <v>2</v>
      </c>
      <c r="F14" s="16">
        <v>7650</v>
      </c>
      <c r="G14" s="10">
        <v>5100</v>
      </c>
      <c r="H14" s="17" t="s">
        <v>2</v>
      </c>
      <c r="I14" s="16">
        <v>8250</v>
      </c>
      <c r="J14" s="10">
        <v>5500</v>
      </c>
      <c r="K14" s="17" t="s">
        <v>2</v>
      </c>
      <c r="L14" s="14">
        <v>8550</v>
      </c>
      <c r="M14" s="7">
        <v>5700</v>
      </c>
      <c r="N14" s="17" t="s">
        <v>2</v>
      </c>
      <c r="O14" s="14">
        <f>[1]Спецпрог!$O16</f>
        <v>15390.508474576272</v>
      </c>
      <c r="P14" s="14">
        <f t="shared" ref="P14:P30" si="0">IF((O14/2)&lt;M14,M14,(O14/2))</f>
        <v>7695.2542372881362</v>
      </c>
      <c r="Q14" s="17" t="s">
        <v>2</v>
      </c>
      <c r="R14" s="68"/>
    </row>
    <row r="15" spans="1:18" ht="30" customHeight="1">
      <c r="A15" s="28">
        <v>3</v>
      </c>
      <c r="B15" s="33" t="s">
        <v>25</v>
      </c>
      <c r="C15" s="25">
        <v>11850.000000000002</v>
      </c>
      <c r="D15" s="48">
        <v>7900.0000000000009</v>
      </c>
      <c r="E15" s="23" t="s">
        <v>2</v>
      </c>
      <c r="F15" s="25">
        <v>9750.0000000000018</v>
      </c>
      <c r="G15" s="22">
        <v>6500.0000000000009</v>
      </c>
      <c r="H15" s="23" t="s">
        <v>2</v>
      </c>
      <c r="I15" s="25">
        <v>10350.000000000002</v>
      </c>
      <c r="J15" s="22">
        <v>6900.0000000000009</v>
      </c>
      <c r="K15" s="23" t="s">
        <v>2</v>
      </c>
      <c r="L15" s="24">
        <v>10650.000000000002</v>
      </c>
      <c r="M15" s="22">
        <v>7100.0000000000009</v>
      </c>
      <c r="N15" s="23" t="s">
        <v>2</v>
      </c>
      <c r="O15" s="24">
        <f>[1]Спецпрог!$O17</f>
        <v>17421.694915254237</v>
      </c>
      <c r="P15" s="24">
        <f t="shared" si="0"/>
        <v>8710.8474576271183</v>
      </c>
      <c r="Q15" s="23" t="s">
        <v>2</v>
      </c>
      <c r="R15" s="68"/>
    </row>
    <row r="16" spans="1:18" ht="24.75" customHeight="1" thickBot="1">
      <c r="A16" s="27">
        <v>4</v>
      </c>
      <c r="B16" s="34" t="s">
        <v>29</v>
      </c>
      <c r="C16" s="16">
        <v>10950</v>
      </c>
      <c r="D16" s="7">
        <v>7300</v>
      </c>
      <c r="E16" s="17" t="s">
        <v>2</v>
      </c>
      <c r="F16" s="16">
        <v>8850</v>
      </c>
      <c r="G16" s="117">
        <v>5900</v>
      </c>
      <c r="H16" s="17" t="s">
        <v>2</v>
      </c>
      <c r="I16" s="16">
        <v>9450</v>
      </c>
      <c r="J16" s="7">
        <v>6300</v>
      </c>
      <c r="K16" s="17" t="s">
        <v>2</v>
      </c>
      <c r="L16" s="14">
        <v>9750</v>
      </c>
      <c r="M16" s="7">
        <v>6500</v>
      </c>
      <c r="N16" s="17" t="s">
        <v>2</v>
      </c>
      <c r="O16" s="14">
        <f>[1]Спецпрог!$O18</f>
        <v>17421.694915254237</v>
      </c>
      <c r="P16" s="14">
        <f t="shared" si="0"/>
        <v>8710.8474576271183</v>
      </c>
      <c r="Q16" s="17" t="s">
        <v>2</v>
      </c>
      <c r="R16" s="68"/>
    </row>
    <row r="17" spans="1:18" ht="37.5" customHeight="1">
      <c r="A17" s="28">
        <v>5</v>
      </c>
      <c r="B17" s="34" t="s">
        <v>26</v>
      </c>
      <c r="C17" s="16">
        <v>14100</v>
      </c>
      <c r="D17" s="117">
        <v>9400</v>
      </c>
      <c r="E17" s="17">
        <v>6580</v>
      </c>
      <c r="F17" s="16">
        <v>12000</v>
      </c>
      <c r="G17" s="7">
        <v>8000</v>
      </c>
      <c r="H17" s="17">
        <v>5600</v>
      </c>
      <c r="I17" s="16">
        <v>14100</v>
      </c>
      <c r="J17" s="117">
        <v>9400</v>
      </c>
      <c r="K17" s="17">
        <v>6580</v>
      </c>
      <c r="L17" s="14">
        <v>14400</v>
      </c>
      <c r="M17" s="7">
        <v>9600</v>
      </c>
      <c r="N17" s="17">
        <v>6720</v>
      </c>
      <c r="O17" s="14">
        <f>[1]Спецпрог!$O19</f>
        <v>24329.152542372882</v>
      </c>
      <c r="P17" s="14">
        <f t="shared" si="0"/>
        <v>12164.576271186441</v>
      </c>
      <c r="Q17" s="17">
        <f>P17-(P17*$N$11)</f>
        <v>8515.203389830509</v>
      </c>
      <c r="R17" s="68"/>
    </row>
    <row r="18" spans="1:18" ht="27.75" customHeight="1" thickBot="1">
      <c r="A18" s="27">
        <v>6</v>
      </c>
      <c r="B18" s="34" t="s">
        <v>14</v>
      </c>
      <c r="C18" s="16">
        <v>12900</v>
      </c>
      <c r="D18" s="7">
        <v>8600</v>
      </c>
      <c r="E18" s="17">
        <v>6020</v>
      </c>
      <c r="F18" s="16">
        <v>10800</v>
      </c>
      <c r="G18" s="117">
        <v>7200</v>
      </c>
      <c r="H18" s="17">
        <v>5040</v>
      </c>
      <c r="I18" s="16">
        <v>12900</v>
      </c>
      <c r="J18" s="7">
        <v>8600</v>
      </c>
      <c r="K18" s="17">
        <v>6020</v>
      </c>
      <c r="L18" s="14">
        <v>13200</v>
      </c>
      <c r="M18" s="7">
        <v>8800</v>
      </c>
      <c r="N18" s="17">
        <v>6160</v>
      </c>
      <c r="O18" s="14">
        <f>[1]Спецпрог!$O20</f>
        <v>24329.152542372882</v>
      </c>
      <c r="P18" s="14">
        <f t="shared" si="0"/>
        <v>12164.576271186441</v>
      </c>
      <c r="Q18" s="17">
        <f t="shared" ref="Q18:Q19" si="1">P18-(P18*$N$11)</f>
        <v>8515.203389830509</v>
      </c>
      <c r="R18" s="68"/>
    </row>
    <row r="19" spans="1:18" ht="27.75" customHeight="1">
      <c r="A19" s="28">
        <v>7</v>
      </c>
      <c r="B19" s="34" t="s">
        <v>33</v>
      </c>
      <c r="C19" s="16">
        <v>14400</v>
      </c>
      <c r="D19" s="7">
        <v>9600</v>
      </c>
      <c r="E19" s="17">
        <v>6720</v>
      </c>
      <c r="F19" s="16">
        <v>12300</v>
      </c>
      <c r="G19" s="5">
        <v>8200</v>
      </c>
      <c r="H19" s="17">
        <v>5740</v>
      </c>
      <c r="I19" s="16">
        <v>14400</v>
      </c>
      <c r="J19" s="7">
        <v>9600</v>
      </c>
      <c r="K19" s="17">
        <v>6720</v>
      </c>
      <c r="L19" s="14">
        <v>14700</v>
      </c>
      <c r="M19" s="7">
        <v>9800</v>
      </c>
      <c r="N19" s="17">
        <v>6860</v>
      </c>
      <c r="O19" s="14">
        <f>[1]Спецпрог!$O21</f>
        <v>24329.152542372882</v>
      </c>
      <c r="P19" s="14">
        <f t="shared" si="0"/>
        <v>12164.576271186441</v>
      </c>
      <c r="Q19" s="17">
        <f t="shared" si="1"/>
        <v>8515.203389830509</v>
      </c>
      <c r="R19" s="68"/>
    </row>
    <row r="20" spans="1:18" ht="27" customHeight="1" thickBot="1">
      <c r="A20" s="27">
        <v>8</v>
      </c>
      <c r="B20" s="34" t="s">
        <v>15</v>
      </c>
      <c r="C20" s="16">
        <v>13350</v>
      </c>
      <c r="D20" s="117">
        <v>8900</v>
      </c>
      <c r="E20" s="17">
        <v>6230</v>
      </c>
      <c r="F20" s="16">
        <v>11250.000000000002</v>
      </c>
      <c r="G20" s="5">
        <v>7500.0000000000009</v>
      </c>
      <c r="H20" s="17">
        <v>5250.0000000000009</v>
      </c>
      <c r="I20" s="16">
        <v>11850.000000000002</v>
      </c>
      <c r="J20" s="7">
        <v>7900.0000000000009</v>
      </c>
      <c r="K20" s="17">
        <v>5530.0000000000009</v>
      </c>
      <c r="L20" s="14">
        <v>12150.000000000002</v>
      </c>
      <c r="M20" s="7">
        <v>8100.0000000000009</v>
      </c>
      <c r="N20" s="17">
        <v>5670.0000000000009</v>
      </c>
      <c r="O20" s="14">
        <f>[1]Спецпрог!$O22</f>
        <v>24329.152542372882</v>
      </c>
      <c r="P20" s="14">
        <f t="shared" si="0"/>
        <v>12164.576271186441</v>
      </c>
      <c r="Q20" s="17">
        <f>P20-(P20*$N$11)</f>
        <v>8515.203389830509</v>
      </c>
      <c r="R20" s="68"/>
    </row>
    <row r="21" spans="1:18" ht="26.25" customHeight="1">
      <c r="A21" s="28">
        <v>9</v>
      </c>
      <c r="B21" s="34" t="s">
        <v>16</v>
      </c>
      <c r="C21" s="16">
        <v>12300</v>
      </c>
      <c r="D21" s="7">
        <v>8200</v>
      </c>
      <c r="E21" s="17">
        <v>5740</v>
      </c>
      <c r="F21" s="16">
        <v>10200</v>
      </c>
      <c r="G21" s="5">
        <v>6800</v>
      </c>
      <c r="H21" s="17">
        <v>4760</v>
      </c>
      <c r="I21" s="16">
        <v>10800</v>
      </c>
      <c r="J21" s="7">
        <v>7200</v>
      </c>
      <c r="K21" s="17">
        <v>5040</v>
      </c>
      <c r="L21" s="14">
        <v>11100</v>
      </c>
      <c r="M21" s="7">
        <v>7400</v>
      </c>
      <c r="N21" s="17">
        <v>5180</v>
      </c>
      <c r="O21" s="14">
        <f>[1]Спецпрог!$O23</f>
        <v>24329.152542372882</v>
      </c>
      <c r="P21" s="14">
        <f t="shared" si="0"/>
        <v>12164.576271186441</v>
      </c>
      <c r="Q21" s="17">
        <f t="shared" ref="Q21" si="2">P21-(P21*$N$11)</f>
        <v>8515.203389830509</v>
      </c>
      <c r="R21" s="68"/>
    </row>
    <row r="22" spans="1:18" ht="26.25" customHeight="1" thickBot="1">
      <c r="A22" s="27">
        <v>10</v>
      </c>
      <c r="B22" s="34" t="s">
        <v>17</v>
      </c>
      <c r="C22" s="16">
        <v>15300</v>
      </c>
      <c r="D22" s="117">
        <v>10200</v>
      </c>
      <c r="E22" s="17">
        <v>7140</v>
      </c>
      <c r="F22" s="16">
        <v>13200</v>
      </c>
      <c r="G22" s="7">
        <v>8800</v>
      </c>
      <c r="H22" s="17">
        <v>6160</v>
      </c>
      <c r="I22" s="16">
        <v>15300</v>
      </c>
      <c r="J22" s="10">
        <v>10200</v>
      </c>
      <c r="K22" s="17">
        <v>7140</v>
      </c>
      <c r="L22" s="14">
        <v>15600</v>
      </c>
      <c r="M22" s="7">
        <v>10400</v>
      </c>
      <c r="N22" s="17">
        <v>7280</v>
      </c>
      <c r="O22" s="14">
        <f>[1]Спецпрог!$O24</f>
        <v>27836.271186440677</v>
      </c>
      <c r="P22" s="14">
        <f t="shared" si="0"/>
        <v>13918.135593220339</v>
      </c>
      <c r="Q22" s="17">
        <f>P22-(P22*$N$11)</f>
        <v>9742.6949152542365</v>
      </c>
      <c r="R22" s="68"/>
    </row>
    <row r="23" spans="1:18" ht="26.25" customHeight="1">
      <c r="A23" s="28">
        <v>11</v>
      </c>
      <c r="B23" s="34" t="s">
        <v>18</v>
      </c>
      <c r="C23" s="16">
        <v>13950</v>
      </c>
      <c r="D23" s="7">
        <v>9300</v>
      </c>
      <c r="E23" s="17">
        <v>6510</v>
      </c>
      <c r="F23" s="16">
        <v>11850</v>
      </c>
      <c r="G23" s="7">
        <v>7900</v>
      </c>
      <c r="H23" s="17">
        <v>5530</v>
      </c>
      <c r="I23" s="16">
        <v>13950</v>
      </c>
      <c r="J23" s="10">
        <v>9300</v>
      </c>
      <c r="K23" s="17">
        <v>6510</v>
      </c>
      <c r="L23" s="14">
        <v>14250</v>
      </c>
      <c r="M23" s="7">
        <v>9500</v>
      </c>
      <c r="N23" s="17">
        <v>6650</v>
      </c>
      <c r="O23" s="14">
        <f>[1]Спецпрог!$O25</f>
        <v>27836.271186440677</v>
      </c>
      <c r="P23" s="14">
        <f t="shared" si="0"/>
        <v>13918.135593220339</v>
      </c>
      <c r="Q23" s="17">
        <f t="shared" ref="Q23:Q24" si="3">P23-(P23*$N$11)</f>
        <v>9742.6949152542365</v>
      </c>
      <c r="R23" s="68"/>
    </row>
    <row r="24" spans="1:18" ht="30" customHeight="1" thickBot="1">
      <c r="A24" s="27">
        <v>12</v>
      </c>
      <c r="B24" s="35" t="s">
        <v>27</v>
      </c>
      <c r="C24" s="1">
        <v>12525</v>
      </c>
      <c r="D24" s="10">
        <v>8350</v>
      </c>
      <c r="E24" s="3">
        <v>5845</v>
      </c>
      <c r="F24" s="1">
        <v>10425</v>
      </c>
      <c r="G24" s="10">
        <v>6950</v>
      </c>
      <c r="H24" s="3">
        <v>4865</v>
      </c>
      <c r="I24" s="1">
        <v>11025</v>
      </c>
      <c r="J24" s="10">
        <v>7350</v>
      </c>
      <c r="K24" s="3">
        <v>5145</v>
      </c>
      <c r="L24" s="8">
        <v>11325</v>
      </c>
      <c r="M24" s="2">
        <v>7550</v>
      </c>
      <c r="N24" s="3">
        <v>5285</v>
      </c>
      <c r="O24" s="97">
        <f>[1]Спецпрог!$O26</f>
        <v>24763.389830508477</v>
      </c>
      <c r="P24" s="2">
        <f t="shared" si="0"/>
        <v>12381.694915254238</v>
      </c>
      <c r="Q24" s="3">
        <f t="shared" si="3"/>
        <v>8667.1864406779678</v>
      </c>
      <c r="R24" s="68"/>
    </row>
    <row r="25" spans="1:18" ht="30" customHeight="1">
      <c r="A25" s="28">
        <v>13</v>
      </c>
      <c r="B25" s="36" t="s">
        <v>19</v>
      </c>
      <c r="C25" s="12">
        <v>11700</v>
      </c>
      <c r="D25" s="22">
        <v>7800</v>
      </c>
      <c r="E25" s="13" t="s">
        <v>54</v>
      </c>
      <c r="F25" s="12">
        <v>9600</v>
      </c>
      <c r="G25" s="22">
        <v>6400</v>
      </c>
      <c r="H25" s="13" t="s">
        <v>54</v>
      </c>
      <c r="I25" s="12">
        <v>10200</v>
      </c>
      <c r="J25" s="22">
        <v>6800</v>
      </c>
      <c r="K25" s="13" t="s">
        <v>54</v>
      </c>
      <c r="L25" s="9">
        <v>10500</v>
      </c>
      <c r="M25" s="10">
        <v>7000</v>
      </c>
      <c r="N25" s="13" t="s">
        <v>54</v>
      </c>
      <c r="O25" s="9">
        <f>[1]Спецпрог!$O27</f>
        <v>21263.389830508477</v>
      </c>
      <c r="P25" s="9">
        <f t="shared" si="0"/>
        <v>10631.694915254238</v>
      </c>
      <c r="Q25" s="13"/>
      <c r="R25" s="68"/>
    </row>
    <row r="26" spans="1:18" ht="26.25" customHeight="1" thickBot="1">
      <c r="A26" s="27">
        <v>14</v>
      </c>
      <c r="B26" s="34" t="s">
        <v>32</v>
      </c>
      <c r="C26" s="16">
        <v>12450</v>
      </c>
      <c r="D26" s="7">
        <v>8300</v>
      </c>
      <c r="E26" s="17">
        <v>5810</v>
      </c>
      <c r="F26" s="16">
        <v>10350</v>
      </c>
      <c r="G26" s="7">
        <v>6900</v>
      </c>
      <c r="H26" s="17">
        <v>4830</v>
      </c>
      <c r="I26" s="16">
        <v>10950</v>
      </c>
      <c r="J26" s="117">
        <v>7300</v>
      </c>
      <c r="K26" s="17">
        <v>5110</v>
      </c>
      <c r="L26" s="14">
        <v>11250</v>
      </c>
      <c r="M26" s="7">
        <v>7500</v>
      </c>
      <c r="N26" s="17">
        <v>5250</v>
      </c>
      <c r="O26" s="14">
        <f>[1]Спецпрог!$O28</f>
        <v>22576.77966101695</v>
      </c>
      <c r="P26" s="14">
        <f t="shared" si="0"/>
        <v>11288.389830508475</v>
      </c>
      <c r="Q26" s="17">
        <f t="shared" ref="Q26:Q29" si="4">P26-(P26*$N$11)</f>
        <v>7901.8728813559319</v>
      </c>
      <c r="R26" s="68"/>
    </row>
    <row r="27" spans="1:18" ht="30" customHeight="1" thickBot="1">
      <c r="A27" s="28">
        <v>15</v>
      </c>
      <c r="B27" s="34" t="s">
        <v>21</v>
      </c>
      <c r="C27" s="16">
        <v>15750</v>
      </c>
      <c r="D27" s="117">
        <v>10500</v>
      </c>
      <c r="E27" s="17">
        <v>7350</v>
      </c>
      <c r="F27" s="16">
        <v>13650</v>
      </c>
      <c r="G27" s="7">
        <v>9100</v>
      </c>
      <c r="H27" s="17">
        <v>6370</v>
      </c>
      <c r="I27" s="16">
        <v>14250</v>
      </c>
      <c r="J27" s="7">
        <v>9500</v>
      </c>
      <c r="K27" s="17">
        <v>6650</v>
      </c>
      <c r="L27" s="14">
        <v>14550</v>
      </c>
      <c r="M27" s="7">
        <v>9700</v>
      </c>
      <c r="N27" s="17">
        <v>6790</v>
      </c>
      <c r="O27" s="14">
        <f>[1]Спецпрог!$O29</f>
        <v>34849.322033898301</v>
      </c>
      <c r="P27" s="14">
        <f t="shared" si="0"/>
        <v>17424.661016949151</v>
      </c>
      <c r="Q27" s="17">
        <f t="shared" si="4"/>
        <v>12197.262711864405</v>
      </c>
      <c r="R27" s="68"/>
    </row>
    <row r="28" spans="1:18" ht="30" hidden="1" customHeight="1" thickBot="1">
      <c r="A28" s="27">
        <v>16</v>
      </c>
      <c r="B28" s="34" t="s">
        <v>22</v>
      </c>
      <c r="C28" s="16"/>
      <c r="D28" s="5"/>
      <c r="E28" s="17"/>
      <c r="F28" s="16"/>
      <c r="G28" s="117"/>
      <c r="H28" s="17"/>
      <c r="I28" s="16"/>
      <c r="J28" s="117"/>
      <c r="K28" s="17"/>
      <c r="L28" s="14"/>
      <c r="M28" s="7"/>
      <c r="N28" s="17"/>
      <c r="O28" s="14">
        <f>[1]Спецпрог!$O30</f>
        <v>43617.118644067799</v>
      </c>
      <c r="P28" s="14">
        <f t="shared" si="0"/>
        <v>21808.5593220339</v>
      </c>
      <c r="Q28" s="17">
        <f t="shared" si="4"/>
        <v>15265.991525423731</v>
      </c>
      <c r="R28" s="68"/>
    </row>
    <row r="29" spans="1:18" ht="30" customHeight="1" thickBot="1">
      <c r="A29" s="28">
        <v>16</v>
      </c>
      <c r="B29" s="35" t="s">
        <v>23</v>
      </c>
      <c r="C29" s="1">
        <v>22800</v>
      </c>
      <c r="D29" s="2">
        <v>15200</v>
      </c>
      <c r="E29" s="3">
        <v>10640</v>
      </c>
      <c r="F29" s="1">
        <v>20700</v>
      </c>
      <c r="G29" s="2">
        <v>13800</v>
      </c>
      <c r="H29" s="3">
        <v>9660</v>
      </c>
      <c r="I29" s="1">
        <v>22800</v>
      </c>
      <c r="J29" s="2">
        <v>15200</v>
      </c>
      <c r="K29" s="3">
        <v>10640</v>
      </c>
      <c r="L29" s="8">
        <v>23100</v>
      </c>
      <c r="M29" s="2">
        <v>15400</v>
      </c>
      <c r="N29" s="3">
        <v>10780</v>
      </c>
      <c r="O29" s="8">
        <f>[1]Спецпрог!$O31</f>
        <v>43617.118644067799</v>
      </c>
      <c r="P29" s="8">
        <f t="shared" si="0"/>
        <v>21808.5593220339</v>
      </c>
      <c r="Q29" s="3">
        <f t="shared" si="4"/>
        <v>15265.991525423731</v>
      </c>
      <c r="R29" s="68"/>
    </row>
    <row r="30" spans="1:18" ht="21.75" customHeight="1" thickBot="1">
      <c r="A30" s="4">
        <v>17</v>
      </c>
      <c r="B30" s="108" t="s">
        <v>24</v>
      </c>
      <c r="C30" s="72">
        <v>12975</v>
      </c>
      <c r="D30" s="22">
        <v>8650</v>
      </c>
      <c r="E30" s="73">
        <v>6055</v>
      </c>
      <c r="F30" s="72">
        <v>9825</v>
      </c>
      <c r="G30" s="22">
        <v>6550</v>
      </c>
      <c r="H30" s="73">
        <v>4585</v>
      </c>
      <c r="I30" s="72">
        <v>12975</v>
      </c>
      <c r="J30" s="22">
        <v>8650</v>
      </c>
      <c r="K30" s="73">
        <v>6055</v>
      </c>
      <c r="L30" s="74">
        <v>13275</v>
      </c>
      <c r="M30" s="110">
        <v>8850</v>
      </c>
      <c r="N30" s="73">
        <v>6195</v>
      </c>
      <c r="O30" s="74">
        <f>[1]Спецпрог!$O32</f>
        <v>26082.711864406781</v>
      </c>
      <c r="P30" s="74">
        <f t="shared" si="0"/>
        <v>13041.355932203391</v>
      </c>
      <c r="Q30" s="73">
        <f>P30-(P30*$N$11)</f>
        <v>9128.9491525423728</v>
      </c>
      <c r="R30" s="68"/>
    </row>
    <row r="31" spans="1:18" ht="12.75" customHeight="1" thickBot="1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2"/>
      <c r="O31" s="68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</row>
    <row r="33" spans="2:12" ht="13.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</sheetData>
  <mergeCells count="37">
    <mergeCell ref="A31:N31"/>
    <mergeCell ref="B32:G32"/>
    <mergeCell ref="H32:N32"/>
    <mergeCell ref="K8:K10"/>
    <mergeCell ref="L8:M8"/>
    <mergeCell ref="M9:M10"/>
    <mergeCell ref="B33:E33"/>
    <mergeCell ref="F33:L33"/>
    <mergeCell ref="N8:N10"/>
    <mergeCell ref="O8:P8"/>
    <mergeCell ref="Q8:Q10"/>
    <mergeCell ref="C9:C10"/>
    <mergeCell ref="D9:D10"/>
    <mergeCell ref="F9:F10"/>
    <mergeCell ref="G9:G10"/>
    <mergeCell ref="I9:I10"/>
    <mergeCell ref="J9:J10"/>
    <mergeCell ref="L9:L10"/>
    <mergeCell ref="E8:E10"/>
    <mergeCell ref="F8:G8"/>
    <mergeCell ref="H8:H10"/>
    <mergeCell ref="I8:J8"/>
    <mergeCell ref="L7:N7"/>
    <mergeCell ref="O7:Q7"/>
    <mergeCell ref="C8:D8"/>
    <mergeCell ref="O9:O10"/>
    <mergeCell ref="P9:P10"/>
    <mergeCell ref="A7:A10"/>
    <mergeCell ref="B7:B10"/>
    <mergeCell ref="C7:E7"/>
    <mergeCell ref="F7:H7"/>
    <mergeCell ref="I7:K7"/>
    <mergeCell ref="A5:R5"/>
    <mergeCell ref="C1:Q1"/>
    <mergeCell ref="A2:N2"/>
    <mergeCell ref="A4:R4"/>
    <mergeCell ref="A6:Q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topLeftCell="A3" zoomScale="85" zoomScaleSheetLayoutView="85" workbookViewId="0">
      <selection activeCell="J20" sqref="J20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0" hidden="1" customWidth="1"/>
    <col min="18" max="16384" width="9.140625" style="49"/>
  </cols>
  <sheetData>
    <row r="1" spans="1:18" ht="15" customHeight="1">
      <c r="A1" s="162" t="s">
        <v>57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49"/>
      <c r="P1" s="49"/>
      <c r="Q1" s="49"/>
    </row>
    <row r="2" spans="1:18" ht="15" customHeight="1">
      <c r="A2" s="165" t="s">
        <v>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49"/>
      <c r="P2" s="49"/>
      <c r="Q2" s="49"/>
    </row>
    <row r="3" spans="1:18" ht="15" customHeight="1">
      <c r="A3" s="165" t="s">
        <v>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49"/>
      <c r="P3" s="49"/>
      <c r="Q3" s="49"/>
    </row>
    <row r="4" spans="1:18" ht="15" customHeight="1">
      <c r="A4" s="161" t="s">
        <v>28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49"/>
      <c r="P4" s="49"/>
      <c r="Q4" s="49"/>
    </row>
    <row r="5" spans="1:18" ht="15.75" customHeight="1" thickBot="1">
      <c r="A5" s="164" t="s">
        <v>10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400</v>
      </c>
      <c r="E10" s="71">
        <v>0.3</v>
      </c>
      <c r="F10" s="115">
        <v>1.5</v>
      </c>
      <c r="G10" s="55">
        <v>400</v>
      </c>
      <c r="H10" s="56">
        <v>0.3</v>
      </c>
      <c r="I10" s="113">
        <v>1.5</v>
      </c>
      <c r="J10" s="55">
        <v>400</v>
      </c>
      <c r="K10" s="57">
        <v>0.3</v>
      </c>
      <c r="L10" s="101">
        <v>1.5</v>
      </c>
      <c r="M10" s="102">
        <v>400</v>
      </c>
      <c r="N10" s="103">
        <v>0.3</v>
      </c>
      <c r="O10" s="101">
        <v>1.4</v>
      </c>
      <c r="P10" s="102">
        <v>400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>
        <v>700</v>
      </c>
      <c r="E11" s="44"/>
      <c r="F11" s="116"/>
      <c r="G11" s="44">
        <v>600</v>
      </c>
      <c r="H11" s="45"/>
      <c r="I11" s="114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30</v>
      </c>
      <c r="C12" s="25">
        <v>10200</v>
      </c>
      <c r="D12" s="22">
        <v>6800</v>
      </c>
      <c r="E12" s="23" t="s">
        <v>2</v>
      </c>
      <c r="F12" s="25">
        <v>8100</v>
      </c>
      <c r="G12" s="22">
        <v>5400</v>
      </c>
      <c r="H12" s="23" t="s">
        <v>2</v>
      </c>
      <c r="I12" s="25">
        <v>8700</v>
      </c>
      <c r="J12" s="22">
        <v>5800</v>
      </c>
      <c r="K12" s="23" t="s">
        <v>2</v>
      </c>
      <c r="L12" s="24">
        <v>9000</v>
      </c>
      <c r="M12" s="22">
        <v>6000</v>
      </c>
      <c r="N12" s="23" t="s">
        <v>2</v>
      </c>
      <c r="O12" s="24">
        <f>[1]Спецпрог!$O15</f>
        <v>15390.508474576272</v>
      </c>
      <c r="P12" s="24">
        <f>IF((O12/2)&lt;M12,M12,(O12/2))</f>
        <v>7695.2542372881362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31</v>
      </c>
      <c r="C13" s="16">
        <v>9450</v>
      </c>
      <c r="D13" s="10">
        <v>6300</v>
      </c>
      <c r="E13" s="17" t="s">
        <v>2</v>
      </c>
      <c r="F13" s="16">
        <v>7350</v>
      </c>
      <c r="G13" s="10">
        <v>4900</v>
      </c>
      <c r="H13" s="17" t="s">
        <v>2</v>
      </c>
      <c r="I13" s="16">
        <v>7950</v>
      </c>
      <c r="J13" s="10">
        <v>5300</v>
      </c>
      <c r="K13" s="17" t="s">
        <v>2</v>
      </c>
      <c r="L13" s="14">
        <v>8250</v>
      </c>
      <c r="M13" s="7">
        <v>5500</v>
      </c>
      <c r="N13" s="17" t="s">
        <v>2</v>
      </c>
      <c r="O13" s="14">
        <f>[1]Спецпрог!$O16</f>
        <v>15390.508474576272</v>
      </c>
      <c r="P13" s="14">
        <f t="shared" ref="P13:P29" si="0">IF((O13/2)&lt;M13,M13,(O13/2))</f>
        <v>7695.2542372881362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11550.000000000002</v>
      </c>
      <c r="D14" s="48">
        <v>7700.0000000000009</v>
      </c>
      <c r="E14" s="23" t="s">
        <v>2</v>
      </c>
      <c r="F14" s="25">
        <v>9450.0000000000018</v>
      </c>
      <c r="G14" s="22">
        <v>6300.0000000000009</v>
      </c>
      <c r="H14" s="23" t="s">
        <v>2</v>
      </c>
      <c r="I14" s="25">
        <v>10050.000000000002</v>
      </c>
      <c r="J14" s="22">
        <v>6700.0000000000009</v>
      </c>
      <c r="K14" s="23" t="s">
        <v>2</v>
      </c>
      <c r="L14" s="24">
        <v>10350.000000000002</v>
      </c>
      <c r="M14" s="22">
        <v>6900.0000000000009</v>
      </c>
      <c r="N14" s="23" t="s">
        <v>2</v>
      </c>
      <c r="O14" s="24">
        <f>[1]Спецпрог!$O17</f>
        <v>17421.694915254237</v>
      </c>
      <c r="P14" s="24">
        <f t="shared" si="0"/>
        <v>8710.8474576271183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10650</v>
      </c>
      <c r="D15" s="7">
        <v>7100</v>
      </c>
      <c r="E15" s="17" t="s">
        <v>2</v>
      </c>
      <c r="F15" s="16">
        <v>8550</v>
      </c>
      <c r="G15" s="117">
        <v>5700</v>
      </c>
      <c r="H15" s="17" t="s">
        <v>2</v>
      </c>
      <c r="I15" s="16">
        <v>9150</v>
      </c>
      <c r="J15" s="7">
        <v>6100</v>
      </c>
      <c r="K15" s="17" t="s">
        <v>2</v>
      </c>
      <c r="L15" s="14">
        <v>9450</v>
      </c>
      <c r="M15" s="7">
        <v>6300</v>
      </c>
      <c r="N15" s="17" t="s">
        <v>2</v>
      </c>
      <c r="O15" s="14">
        <f>[1]Спецпрог!$O18</f>
        <v>17421.694915254237</v>
      </c>
      <c r="P15" s="14">
        <f t="shared" si="0"/>
        <v>8710.8474576271183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13800</v>
      </c>
      <c r="D16" s="117">
        <v>9200</v>
      </c>
      <c r="E16" s="17">
        <v>6440</v>
      </c>
      <c r="F16" s="16">
        <v>11700</v>
      </c>
      <c r="G16" s="7">
        <v>7800</v>
      </c>
      <c r="H16" s="17">
        <v>5460</v>
      </c>
      <c r="I16" s="16">
        <v>13800</v>
      </c>
      <c r="J16" s="117">
        <v>9200</v>
      </c>
      <c r="K16" s="17">
        <v>6440</v>
      </c>
      <c r="L16" s="14">
        <v>14100</v>
      </c>
      <c r="M16" s="7">
        <v>9400</v>
      </c>
      <c r="N16" s="17">
        <v>6580</v>
      </c>
      <c r="O16" s="14">
        <f>[1]Спецпрог!$O19</f>
        <v>24329.152542372882</v>
      </c>
      <c r="P16" s="14">
        <f t="shared" si="0"/>
        <v>12164.576271186441</v>
      </c>
      <c r="Q16" s="17">
        <f>P16-(P16*$N$10)</f>
        <v>8515.203389830509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12600</v>
      </c>
      <c r="D17" s="7">
        <v>8400</v>
      </c>
      <c r="E17" s="17">
        <v>5880</v>
      </c>
      <c r="F17" s="16">
        <v>10500</v>
      </c>
      <c r="G17" s="117">
        <v>7000</v>
      </c>
      <c r="H17" s="17">
        <v>4900</v>
      </c>
      <c r="I17" s="16">
        <v>12600</v>
      </c>
      <c r="J17" s="7">
        <v>8400</v>
      </c>
      <c r="K17" s="17">
        <v>5880</v>
      </c>
      <c r="L17" s="14">
        <v>12900</v>
      </c>
      <c r="M17" s="7">
        <v>8600</v>
      </c>
      <c r="N17" s="17">
        <v>6020</v>
      </c>
      <c r="O17" s="14">
        <f>[1]Спецпрог!$O20</f>
        <v>24329.152542372882</v>
      </c>
      <c r="P17" s="14">
        <f t="shared" si="0"/>
        <v>12164.576271186441</v>
      </c>
      <c r="Q17" s="17">
        <f t="shared" ref="Q17:Q18" si="1">P17-(P17*$N$10)</f>
        <v>8515.203389830509</v>
      </c>
      <c r="R17" s="68"/>
    </row>
    <row r="18" spans="1:18" s="112" customFormat="1" ht="27.75" customHeight="1">
      <c r="A18" s="28">
        <v>7</v>
      </c>
      <c r="B18" s="34" t="s">
        <v>33</v>
      </c>
      <c r="C18" s="16">
        <v>14100</v>
      </c>
      <c r="D18" s="7">
        <v>9400</v>
      </c>
      <c r="E18" s="17">
        <v>6580</v>
      </c>
      <c r="F18" s="16">
        <v>12000</v>
      </c>
      <c r="G18" s="5">
        <v>8000</v>
      </c>
      <c r="H18" s="17">
        <v>5600</v>
      </c>
      <c r="I18" s="16">
        <v>14100</v>
      </c>
      <c r="J18" s="7">
        <v>9400</v>
      </c>
      <c r="K18" s="17">
        <v>6580</v>
      </c>
      <c r="L18" s="14">
        <v>14400</v>
      </c>
      <c r="M18" s="7">
        <v>9600</v>
      </c>
      <c r="N18" s="17">
        <v>6720</v>
      </c>
      <c r="O18" s="14">
        <f>[1]Спецпрог!$O21</f>
        <v>24329.152542372882</v>
      </c>
      <c r="P18" s="14">
        <f t="shared" si="0"/>
        <v>12164.576271186441</v>
      </c>
      <c r="Q18" s="17">
        <f t="shared" si="1"/>
        <v>8515.203389830509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13050</v>
      </c>
      <c r="D19" s="117">
        <v>8700</v>
      </c>
      <c r="E19" s="17">
        <v>6090</v>
      </c>
      <c r="F19" s="16">
        <v>10950.000000000002</v>
      </c>
      <c r="G19" s="5">
        <v>7300.0000000000009</v>
      </c>
      <c r="H19" s="17">
        <v>5110.0000000000009</v>
      </c>
      <c r="I19" s="16">
        <v>11550.000000000002</v>
      </c>
      <c r="J19" s="7">
        <v>7700.0000000000009</v>
      </c>
      <c r="K19" s="17">
        <v>5390.0000000000009</v>
      </c>
      <c r="L19" s="14">
        <v>11850.000000000002</v>
      </c>
      <c r="M19" s="7">
        <v>7900.0000000000009</v>
      </c>
      <c r="N19" s="17">
        <v>5530.0000000000009</v>
      </c>
      <c r="O19" s="14">
        <f>[1]Спецпрог!$O22</f>
        <v>24329.152542372882</v>
      </c>
      <c r="P19" s="14">
        <f t="shared" si="0"/>
        <v>12164.576271186441</v>
      </c>
      <c r="Q19" s="17">
        <f>P19-(P19*$N$10)</f>
        <v>8515.203389830509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12000</v>
      </c>
      <c r="D20" s="7">
        <v>8000</v>
      </c>
      <c r="E20" s="17">
        <v>5600</v>
      </c>
      <c r="F20" s="16">
        <v>9900</v>
      </c>
      <c r="G20" s="5">
        <v>6600</v>
      </c>
      <c r="H20" s="17">
        <v>4620</v>
      </c>
      <c r="I20" s="16">
        <v>10500</v>
      </c>
      <c r="J20" s="7">
        <v>7000</v>
      </c>
      <c r="K20" s="17">
        <v>4900</v>
      </c>
      <c r="L20" s="14">
        <v>10800</v>
      </c>
      <c r="M20" s="7">
        <v>7200</v>
      </c>
      <c r="N20" s="17">
        <v>5040</v>
      </c>
      <c r="O20" s="14">
        <f>[1]Спецпрог!$O23</f>
        <v>24329.152542372882</v>
      </c>
      <c r="P20" s="14">
        <f t="shared" si="0"/>
        <v>12164.576271186441</v>
      </c>
      <c r="Q20" s="17">
        <f t="shared" ref="Q20" si="2">P20-(P20*$N$10)</f>
        <v>8515.203389830509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15000</v>
      </c>
      <c r="D21" s="117">
        <v>10000</v>
      </c>
      <c r="E21" s="17">
        <v>7000</v>
      </c>
      <c r="F21" s="16">
        <v>12900</v>
      </c>
      <c r="G21" s="7">
        <v>8600</v>
      </c>
      <c r="H21" s="17">
        <v>6020</v>
      </c>
      <c r="I21" s="16">
        <v>15000</v>
      </c>
      <c r="J21" s="10">
        <v>10000</v>
      </c>
      <c r="K21" s="17">
        <v>7000</v>
      </c>
      <c r="L21" s="14">
        <v>15300</v>
      </c>
      <c r="M21" s="7">
        <v>10200</v>
      </c>
      <c r="N21" s="17">
        <v>7140</v>
      </c>
      <c r="O21" s="14">
        <f>[1]Спецпрог!$O24</f>
        <v>27836.271186440677</v>
      </c>
      <c r="P21" s="14">
        <f t="shared" si="0"/>
        <v>13918.135593220339</v>
      </c>
      <c r="Q21" s="17">
        <f>P21-(P21*$N$10)</f>
        <v>9742.6949152542365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13650</v>
      </c>
      <c r="D22" s="7">
        <v>9100</v>
      </c>
      <c r="E22" s="17">
        <v>6370</v>
      </c>
      <c r="F22" s="16">
        <v>11550</v>
      </c>
      <c r="G22" s="7">
        <v>7700</v>
      </c>
      <c r="H22" s="17">
        <v>5390</v>
      </c>
      <c r="I22" s="16">
        <v>13650</v>
      </c>
      <c r="J22" s="10">
        <v>9100</v>
      </c>
      <c r="K22" s="17">
        <v>6370</v>
      </c>
      <c r="L22" s="14">
        <v>13950</v>
      </c>
      <c r="M22" s="7">
        <v>9300</v>
      </c>
      <c r="N22" s="17">
        <v>6510</v>
      </c>
      <c r="O22" s="14">
        <f>[1]Спецпрог!$O25</f>
        <v>27836.271186440677</v>
      </c>
      <c r="P22" s="14">
        <f t="shared" si="0"/>
        <v>13918.135593220339</v>
      </c>
      <c r="Q22" s="17">
        <f t="shared" ref="Q22:Q23" si="3">P22-(P22*$N$10)</f>
        <v>9742.6949152542365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12225</v>
      </c>
      <c r="D23" s="10">
        <v>8150</v>
      </c>
      <c r="E23" s="3">
        <v>5705</v>
      </c>
      <c r="F23" s="1">
        <v>10125</v>
      </c>
      <c r="G23" s="10">
        <v>6750</v>
      </c>
      <c r="H23" s="3">
        <v>4725</v>
      </c>
      <c r="I23" s="1">
        <v>10725</v>
      </c>
      <c r="J23" s="10">
        <v>7150</v>
      </c>
      <c r="K23" s="3">
        <v>5005</v>
      </c>
      <c r="L23" s="8">
        <v>11025</v>
      </c>
      <c r="M23" s="2">
        <v>7350</v>
      </c>
      <c r="N23" s="3">
        <v>5145</v>
      </c>
      <c r="O23" s="97">
        <f>[1]Спецпрог!$O26</f>
        <v>24763.389830508477</v>
      </c>
      <c r="P23" s="2">
        <f t="shared" si="0"/>
        <v>12381.694915254238</v>
      </c>
      <c r="Q23" s="3">
        <f t="shared" si="3"/>
        <v>8667.1864406779678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11400</v>
      </c>
      <c r="D24" s="22">
        <v>7600</v>
      </c>
      <c r="E24" s="13"/>
      <c r="F24" s="12">
        <v>9300</v>
      </c>
      <c r="G24" s="22">
        <v>6200</v>
      </c>
      <c r="H24" s="13"/>
      <c r="I24" s="12">
        <v>9900</v>
      </c>
      <c r="J24" s="22">
        <v>6600</v>
      </c>
      <c r="K24" s="13"/>
      <c r="L24" s="9">
        <v>10200</v>
      </c>
      <c r="M24" s="10">
        <v>6800</v>
      </c>
      <c r="N24" s="13"/>
      <c r="O24" s="9">
        <f>[1]Спецпрог!$O27</f>
        <v>21263.389830508477</v>
      </c>
      <c r="P24" s="9">
        <f t="shared" si="0"/>
        <v>10631.694915254238</v>
      </c>
      <c r="Q24" s="13"/>
      <c r="R24" s="68"/>
    </row>
    <row r="25" spans="1:18" s="112" customFormat="1" ht="26.25" customHeight="1" thickBot="1">
      <c r="A25" s="27">
        <v>14</v>
      </c>
      <c r="B25" s="34" t="s">
        <v>32</v>
      </c>
      <c r="C25" s="16">
        <v>12150</v>
      </c>
      <c r="D25" s="7">
        <v>8100</v>
      </c>
      <c r="E25" s="17">
        <v>5670</v>
      </c>
      <c r="F25" s="16">
        <v>10050</v>
      </c>
      <c r="G25" s="7">
        <v>6700</v>
      </c>
      <c r="H25" s="17">
        <v>4690</v>
      </c>
      <c r="I25" s="16">
        <v>10650</v>
      </c>
      <c r="J25" s="117">
        <v>7100</v>
      </c>
      <c r="K25" s="17">
        <v>4970</v>
      </c>
      <c r="L25" s="14">
        <v>10950</v>
      </c>
      <c r="M25" s="7">
        <v>7300</v>
      </c>
      <c r="N25" s="17">
        <v>5110</v>
      </c>
      <c r="O25" s="14">
        <f>[1]Спецпрог!$O28</f>
        <v>22576.77966101695</v>
      </c>
      <c r="P25" s="14">
        <f t="shared" si="0"/>
        <v>11288.389830508475</v>
      </c>
      <c r="Q25" s="17">
        <f t="shared" ref="Q25:Q28" si="4">P25-(P25*$N$10)</f>
        <v>7901.8728813559319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15450</v>
      </c>
      <c r="D26" s="117">
        <v>10300</v>
      </c>
      <c r="E26" s="17">
        <v>7210</v>
      </c>
      <c r="F26" s="16">
        <v>13350</v>
      </c>
      <c r="G26" s="7">
        <v>8900</v>
      </c>
      <c r="H26" s="17">
        <v>6230</v>
      </c>
      <c r="I26" s="16">
        <v>13950</v>
      </c>
      <c r="J26" s="7">
        <v>9300</v>
      </c>
      <c r="K26" s="17">
        <v>6510</v>
      </c>
      <c r="L26" s="14">
        <v>14250</v>
      </c>
      <c r="M26" s="7">
        <v>9500</v>
      </c>
      <c r="N26" s="17">
        <v>6650</v>
      </c>
      <c r="O26" s="14">
        <f>[1]Спецпрог!$O29</f>
        <v>34849.322033898301</v>
      </c>
      <c r="P26" s="14">
        <f t="shared" si="0"/>
        <v>17424.661016949151</v>
      </c>
      <c r="Q26" s="17">
        <f t="shared" si="4"/>
        <v>12197.262711864405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[1]Спецпрог!$O30</f>
        <v>43617.118644067799</v>
      </c>
      <c r="P27" s="14">
        <f t="shared" si="0"/>
        <v>21808.5593220339</v>
      </c>
      <c r="Q27" s="17">
        <f t="shared" si="4"/>
        <v>15265.991525423731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22500</v>
      </c>
      <c r="D28" s="2">
        <v>15000</v>
      </c>
      <c r="E28" s="3">
        <v>10500</v>
      </c>
      <c r="F28" s="1">
        <v>20400</v>
      </c>
      <c r="G28" s="2">
        <v>13600</v>
      </c>
      <c r="H28" s="3">
        <v>9520</v>
      </c>
      <c r="I28" s="1">
        <v>22500</v>
      </c>
      <c r="J28" s="2">
        <v>15000</v>
      </c>
      <c r="K28" s="3">
        <v>10500</v>
      </c>
      <c r="L28" s="8">
        <v>22800</v>
      </c>
      <c r="M28" s="2">
        <v>15200</v>
      </c>
      <c r="N28" s="3">
        <v>10640</v>
      </c>
      <c r="O28" s="8">
        <f>[1]Спецпрог!$O31</f>
        <v>43617.118644067799</v>
      </c>
      <c r="P28" s="8">
        <f t="shared" si="0"/>
        <v>21808.5593220339</v>
      </c>
      <c r="Q28" s="3">
        <f t="shared" si="4"/>
        <v>15265.991525423731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12675</v>
      </c>
      <c r="D29" s="22">
        <v>8450</v>
      </c>
      <c r="E29" s="73">
        <v>5915</v>
      </c>
      <c r="F29" s="72">
        <v>9525</v>
      </c>
      <c r="G29" s="22">
        <v>6350</v>
      </c>
      <c r="H29" s="73">
        <v>4445</v>
      </c>
      <c r="I29" s="72">
        <v>12675</v>
      </c>
      <c r="J29" s="22">
        <v>8450</v>
      </c>
      <c r="K29" s="73">
        <v>5915</v>
      </c>
      <c r="L29" s="74">
        <v>12975</v>
      </c>
      <c r="M29" s="110">
        <v>8650</v>
      </c>
      <c r="N29" s="73">
        <v>6055</v>
      </c>
      <c r="O29" s="74">
        <f>[1]Спецпрог!$O32</f>
        <v>26082.711864406781</v>
      </c>
      <c r="P29" s="74">
        <f t="shared" si="0"/>
        <v>13041.355932203391</v>
      </c>
      <c r="Q29" s="73">
        <f>P29-(P29*$N$10)</f>
        <v>9128.9491525423728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O32" s="49"/>
    </row>
  </sheetData>
  <mergeCells count="37">
    <mergeCell ref="B31:G31"/>
    <mergeCell ref="H31:N31"/>
    <mergeCell ref="O6:Q6"/>
    <mergeCell ref="O7:P7"/>
    <mergeCell ref="Q7:Q9"/>
    <mergeCell ref="O8:O9"/>
    <mergeCell ref="P8:P9"/>
    <mergeCell ref="C7:D7"/>
    <mergeCell ref="I7:J7"/>
    <mergeCell ref="K7:K9"/>
    <mergeCell ref="C6:E6"/>
    <mergeCell ref="F6:H6"/>
    <mergeCell ref="I6:K6"/>
    <mergeCell ref="A1:N1"/>
    <mergeCell ref="F32:L32"/>
    <mergeCell ref="A30:N30"/>
    <mergeCell ref="I8:I9"/>
    <mergeCell ref="J8:J9"/>
    <mergeCell ref="C8:C9"/>
    <mergeCell ref="D8:D9"/>
    <mergeCell ref="F8:F9"/>
    <mergeCell ref="G8:G9"/>
    <mergeCell ref="B32:E32"/>
    <mergeCell ref="N7:N9"/>
    <mergeCell ref="E7:E9"/>
    <mergeCell ref="F7:G7"/>
    <mergeCell ref="L8:L9"/>
    <mergeCell ref="M8:M9"/>
    <mergeCell ref="H7:H9"/>
    <mergeCell ref="A2:N2"/>
    <mergeCell ref="A3:N3"/>
    <mergeCell ref="L6:N6"/>
    <mergeCell ref="A6:A9"/>
    <mergeCell ref="L7:M7"/>
    <mergeCell ref="A4:N4"/>
    <mergeCell ref="A5:Q5"/>
    <mergeCell ref="B6:B9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opLeftCell="A5" zoomScale="85" zoomScaleNormal="85" workbookViewId="0">
      <selection activeCell="I28" sqref="I28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8.25" customHeight="1">
      <c r="C1" s="50"/>
      <c r="D1" s="50"/>
      <c r="E1" s="50"/>
      <c r="F1" s="50"/>
      <c r="G1" s="50"/>
      <c r="H1" s="77"/>
      <c r="I1" s="77"/>
      <c r="J1" s="77"/>
      <c r="K1" s="77"/>
      <c r="L1" s="77"/>
      <c r="M1" s="77"/>
      <c r="N1" s="77"/>
      <c r="O1" s="106"/>
      <c r="P1" s="106"/>
      <c r="Q1" s="106"/>
    </row>
    <row r="2" spans="1:18" ht="15" customHeight="1">
      <c r="A2" s="162" t="s">
        <v>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Q2" s="49"/>
    </row>
    <row r="3" spans="1:18" ht="21" customHeight="1">
      <c r="A3" s="163" t="s">
        <v>79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Q3" s="49"/>
    </row>
    <row r="4" spans="1:18" ht="15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Q4" s="49"/>
    </row>
    <row r="5" spans="1:18" ht="16.5" customHeight="1" thickBot="1">
      <c r="A5" s="166" t="s">
        <v>10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4100</v>
      </c>
      <c r="E10" s="71">
        <v>0.3</v>
      </c>
      <c r="F10" s="115">
        <v>1.5</v>
      </c>
      <c r="G10" s="55">
        <v>4100</v>
      </c>
      <c r="H10" s="56">
        <v>0.3</v>
      </c>
      <c r="I10" s="113">
        <v>1.5</v>
      </c>
      <c r="J10" s="55">
        <v>4100</v>
      </c>
      <c r="K10" s="57">
        <v>0.3</v>
      </c>
      <c r="L10" s="101">
        <v>1.5</v>
      </c>
      <c r="M10" s="102">
        <v>4100</v>
      </c>
      <c r="N10" s="103">
        <v>0.3</v>
      </c>
      <c r="O10" s="101">
        <v>1.4</v>
      </c>
      <c r="P10" s="102">
        <v>2200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>
        <v>700</v>
      </c>
      <c r="E11" s="44"/>
      <c r="F11" s="116"/>
      <c r="G11" s="44">
        <v>600</v>
      </c>
      <c r="H11" s="45"/>
      <c r="I11" s="114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15750</v>
      </c>
      <c r="D12" s="22">
        <v>10500</v>
      </c>
      <c r="E12" s="23" t="s">
        <v>2</v>
      </c>
      <c r="F12" s="25">
        <v>13650</v>
      </c>
      <c r="G12" s="22">
        <v>9100</v>
      </c>
      <c r="H12" s="23" t="s">
        <v>2</v>
      </c>
      <c r="I12" s="25">
        <v>14250</v>
      </c>
      <c r="J12" s="22">
        <v>9500</v>
      </c>
      <c r="K12" s="23" t="s">
        <v>2</v>
      </c>
      <c r="L12" s="24">
        <v>14550</v>
      </c>
      <c r="M12" s="22">
        <v>9700</v>
      </c>
      <c r="N12" s="23" t="s">
        <v>2</v>
      </c>
      <c r="O12" s="24">
        <f>[1]Detox!$O15</f>
        <v>17910.508474576272</v>
      </c>
      <c r="P12" s="24">
        <f t="shared" ref="P12:P29" si="0">IF((O12/2)&lt;M12,M12,(O12/2))</f>
        <v>9700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15000</v>
      </c>
      <c r="D13" s="10">
        <v>10000</v>
      </c>
      <c r="E13" s="17" t="s">
        <v>2</v>
      </c>
      <c r="F13" s="16">
        <v>12900</v>
      </c>
      <c r="G13" s="10">
        <v>8600</v>
      </c>
      <c r="H13" s="17" t="s">
        <v>2</v>
      </c>
      <c r="I13" s="16">
        <v>13500</v>
      </c>
      <c r="J13" s="10">
        <v>9000</v>
      </c>
      <c r="K13" s="17" t="s">
        <v>2</v>
      </c>
      <c r="L13" s="14">
        <v>13800</v>
      </c>
      <c r="M13" s="7">
        <v>9200</v>
      </c>
      <c r="N13" s="17" t="s">
        <v>2</v>
      </c>
      <c r="O13" s="14">
        <f>[1]Detox!$O16</f>
        <v>17910.508474576272</v>
      </c>
      <c r="P13" s="14">
        <f t="shared" si="0"/>
        <v>9200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17100</v>
      </c>
      <c r="D14" s="48">
        <v>11400</v>
      </c>
      <c r="E14" s="23" t="s">
        <v>2</v>
      </c>
      <c r="F14" s="25">
        <v>15000</v>
      </c>
      <c r="G14" s="22">
        <v>10000</v>
      </c>
      <c r="H14" s="23" t="s">
        <v>2</v>
      </c>
      <c r="I14" s="25">
        <v>15600</v>
      </c>
      <c r="J14" s="22">
        <v>10400</v>
      </c>
      <c r="K14" s="23" t="s">
        <v>2</v>
      </c>
      <c r="L14" s="24">
        <v>15900</v>
      </c>
      <c r="M14" s="22">
        <v>10600</v>
      </c>
      <c r="N14" s="23" t="s">
        <v>2</v>
      </c>
      <c r="O14" s="24">
        <f>[1]Detox!$O17</f>
        <v>19941.694915254237</v>
      </c>
      <c r="P14" s="24">
        <f t="shared" si="0"/>
        <v>10600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16200</v>
      </c>
      <c r="D15" s="7">
        <v>10800</v>
      </c>
      <c r="E15" s="17" t="s">
        <v>2</v>
      </c>
      <c r="F15" s="16">
        <v>14100</v>
      </c>
      <c r="G15" s="117">
        <v>9400</v>
      </c>
      <c r="H15" s="17" t="s">
        <v>2</v>
      </c>
      <c r="I15" s="16">
        <v>14700</v>
      </c>
      <c r="J15" s="7">
        <v>9800</v>
      </c>
      <c r="K15" s="17" t="s">
        <v>2</v>
      </c>
      <c r="L15" s="14">
        <v>15000</v>
      </c>
      <c r="M15" s="7">
        <v>10000</v>
      </c>
      <c r="N15" s="17" t="s">
        <v>2</v>
      </c>
      <c r="O15" s="14">
        <f>[1]Detox!$O18</f>
        <v>19941.694915254237</v>
      </c>
      <c r="P15" s="14">
        <f t="shared" si="0"/>
        <v>10000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19350</v>
      </c>
      <c r="D16" s="117">
        <v>12900</v>
      </c>
      <c r="E16" s="17">
        <v>9030</v>
      </c>
      <c r="F16" s="16">
        <v>17250</v>
      </c>
      <c r="G16" s="7">
        <v>11500</v>
      </c>
      <c r="H16" s="17">
        <v>8050</v>
      </c>
      <c r="I16" s="16">
        <v>19350</v>
      </c>
      <c r="J16" s="117">
        <v>12900</v>
      </c>
      <c r="K16" s="17">
        <v>9030</v>
      </c>
      <c r="L16" s="14">
        <v>19650</v>
      </c>
      <c r="M16" s="7">
        <v>13100</v>
      </c>
      <c r="N16" s="17">
        <v>9170</v>
      </c>
      <c r="O16" s="14">
        <f>[1]Detox!$O19</f>
        <v>26849.152542372882</v>
      </c>
      <c r="P16" s="14">
        <f t="shared" si="0"/>
        <v>13424.576271186441</v>
      </c>
      <c r="Q16" s="17">
        <f t="shared" ref="Q16" si="1">P16-(P16*$N$10)</f>
        <v>9397.203389830509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18150</v>
      </c>
      <c r="D17" s="7">
        <v>12100</v>
      </c>
      <c r="E17" s="17">
        <v>8470</v>
      </c>
      <c r="F17" s="16">
        <v>16050</v>
      </c>
      <c r="G17" s="117">
        <v>10700</v>
      </c>
      <c r="H17" s="17">
        <v>7490</v>
      </c>
      <c r="I17" s="16">
        <v>18150</v>
      </c>
      <c r="J17" s="7">
        <v>12100</v>
      </c>
      <c r="K17" s="17">
        <v>8470</v>
      </c>
      <c r="L17" s="14">
        <v>18450</v>
      </c>
      <c r="M17" s="7">
        <v>12300</v>
      </c>
      <c r="N17" s="17">
        <v>8610</v>
      </c>
      <c r="O17" s="14">
        <f>[1]Detox!$O20</f>
        <v>26849.152542372882</v>
      </c>
      <c r="P17" s="14">
        <f t="shared" si="0"/>
        <v>13424.576271186441</v>
      </c>
      <c r="Q17" s="17">
        <f>P17-(P17*$N$10)</f>
        <v>9397.203389830509</v>
      </c>
      <c r="R17" s="68"/>
    </row>
    <row r="18" spans="1:18" s="112" customFormat="1" ht="27.75" customHeight="1">
      <c r="A18" s="28">
        <v>7</v>
      </c>
      <c r="B18" s="34" t="s">
        <v>36</v>
      </c>
      <c r="C18" s="16">
        <v>19650</v>
      </c>
      <c r="D18" s="7">
        <v>13100</v>
      </c>
      <c r="E18" s="17">
        <v>9170</v>
      </c>
      <c r="F18" s="16">
        <v>17550</v>
      </c>
      <c r="G18" s="5">
        <v>11700</v>
      </c>
      <c r="H18" s="17">
        <v>8190</v>
      </c>
      <c r="I18" s="16">
        <v>19650</v>
      </c>
      <c r="J18" s="7">
        <v>13100</v>
      </c>
      <c r="K18" s="17">
        <v>9170</v>
      </c>
      <c r="L18" s="14">
        <v>19950</v>
      </c>
      <c r="M18" s="7">
        <v>13300</v>
      </c>
      <c r="N18" s="17">
        <v>9310</v>
      </c>
      <c r="O18" s="14">
        <f>[1]Detox!$O21</f>
        <v>26849.152542372882</v>
      </c>
      <c r="P18" s="14">
        <f t="shared" si="0"/>
        <v>13424.576271186441</v>
      </c>
      <c r="Q18" s="17">
        <f>P18-(P18*$N$10)</f>
        <v>9397.203389830509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18600</v>
      </c>
      <c r="D19" s="117">
        <v>12400</v>
      </c>
      <c r="E19" s="17">
        <v>8680</v>
      </c>
      <c r="F19" s="16">
        <v>16500</v>
      </c>
      <c r="G19" s="5">
        <v>11000</v>
      </c>
      <c r="H19" s="17">
        <v>7700</v>
      </c>
      <c r="I19" s="16">
        <v>17100</v>
      </c>
      <c r="J19" s="7">
        <v>11400</v>
      </c>
      <c r="K19" s="17">
        <v>7980</v>
      </c>
      <c r="L19" s="14">
        <v>17400</v>
      </c>
      <c r="M19" s="7">
        <v>11600</v>
      </c>
      <c r="N19" s="17">
        <v>8120</v>
      </c>
      <c r="O19" s="14">
        <f>[1]Detox!$O22</f>
        <v>26849.152542372882</v>
      </c>
      <c r="P19" s="14">
        <f t="shared" si="0"/>
        <v>13424.576271186441</v>
      </c>
      <c r="Q19" s="17">
        <f t="shared" ref="Q19:Q21" si="2">P19-(P19*$N$10)</f>
        <v>9397.203389830509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17550</v>
      </c>
      <c r="D20" s="7">
        <v>11700</v>
      </c>
      <c r="E20" s="17">
        <v>8190</v>
      </c>
      <c r="F20" s="16">
        <v>15450</v>
      </c>
      <c r="G20" s="5">
        <v>10300</v>
      </c>
      <c r="H20" s="17">
        <v>7210</v>
      </c>
      <c r="I20" s="16">
        <v>16050</v>
      </c>
      <c r="J20" s="7">
        <v>10700</v>
      </c>
      <c r="K20" s="17">
        <v>7490</v>
      </c>
      <c r="L20" s="14">
        <v>16350</v>
      </c>
      <c r="M20" s="7">
        <v>10900</v>
      </c>
      <c r="N20" s="17">
        <v>7630</v>
      </c>
      <c r="O20" s="14">
        <f>[1]Detox!$O23</f>
        <v>26849.152542372882</v>
      </c>
      <c r="P20" s="14">
        <f t="shared" si="0"/>
        <v>13424.576271186441</v>
      </c>
      <c r="Q20" s="17">
        <f t="shared" si="2"/>
        <v>9397.203389830509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20550</v>
      </c>
      <c r="D21" s="117">
        <v>13700</v>
      </c>
      <c r="E21" s="17">
        <v>9590</v>
      </c>
      <c r="F21" s="16">
        <v>18450</v>
      </c>
      <c r="G21" s="7">
        <v>12300</v>
      </c>
      <c r="H21" s="17">
        <v>8610</v>
      </c>
      <c r="I21" s="16">
        <v>20550</v>
      </c>
      <c r="J21" s="10">
        <v>13700</v>
      </c>
      <c r="K21" s="17">
        <v>9590</v>
      </c>
      <c r="L21" s="14">
        <v>20850</v>
      </c>
      <c r="M21" s="7">
        <v>13900</v>
      </c>
      <c r="N21" s="17">
        <v>9730</v>
      </c>
      <c r="O21" s="14">
        <f>[1]Detox!$O24</f>
        <v>30356.271186440677</v>
      </c>
      <c r="P21" s="14">
        <f t="shared" si="0"/>
        <v>15178.135593220339</v>
      </c>
      <c r="Q21" s="17">
        <f t="shared" si="2"/>
        <v>10624.694915254237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19200</v>
      </c>
      <c r="D22" s="7">
        <v>12800</v>
      </c>
      <c r="E22" s="17">
        <v>8960</v>
      </c>
      <c r="F22" s="16">
        <v>17100</v>
      </c>
      <c r="G22" s="7">
        <v>11400</v>
      </c>
      <c r="H22" s="17">
        <v>7980</v>
      </c>
      <c r="I22" s="16">
        <v>19200</v>
      </c>
      <c r="J22" s="10">
        <v>12800</v>
      </c>
      <c r="K22" s="17">
        <v>8960</v>
      </c>
      <c r="L22" s="14">
        <v>19500</v>
      </c>
      <c r="M22" s="7">
        <v>13000</v>
      </c>
      <c r="N22" s="17">
        <v>9100</v>
      </c>
      <c r="O22" s="14">
        <f>[1]Detox!$O25</f>
        <v>30356.271186440677</v>
      </c>
      <c r="P22" s="14">
        <f t="shared" si="0"/>
        <v>15178.135593220339</v>
      </c>
      <c r="Q22" s="17">
        <f>P22-(P22*$N$10)</f>
        <v>10624.694915254237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17775</v>
      </c>
      <c r="D23" s="10">
        <v>11850</v>
      </c>
      <c r="E23" s="3">
        <v>8295</v>
      </c>
      <c r="F23" s="1">
        <v>15675</v>
      </c>
      <c r="G23" s="10">
        <v>10450</v>
      </c>
      <c r="H23" s="3">
        <v>7315</v>
      </c>
      <c r="I23" s="1">
        <v>16275</v>
      </c>
      <c r="J23" s="10">
        <v>10850</v>
      </c>
      <c r="K23" s="3">
        <v>7595</v>
      </c>
      <c r="L23" s="8">
        <v>16575</v>
      </c>
      <c r="M23" s="2">
        <v>11050</v>
      </c>
      <c r="N23" s="3">
        <v>7735</v>
      </c>
      <c r="O23" s="97">
        <f>[1]Detox!$O26</f>
        <v>27283.389830508477</v>
      </c>
      <c r="P23" s="2">
        <f t="shared" si="0"/>
        <v>13641.694915254238</v>
      </c>
      <c r="Q23" s="3">
        <f t="shared" ref="Q23" si="3">P23-(P23*$N$10)</f>
        <v>9549.1864406779678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16950</v>
      </c>
      <c r="D24" s="22">
        <v>11300</v>
      </c>
      <c r="E24" s="13" t="s">
        <v>2</v>
      </c>
      <c r="F24" s="12">
        <v>14850</v>
      </c>
      <c r="G24" s="22">
        <v>9900</v>
      </c>
      <c r="H24" s="13" t="s">
        <v>2</v>
      </c>
      <c r="I24" s="12">
        <v>15450</v>
      </c>
      <c r="J24" s="22">
        <v>10300</v>
      </c>
      <c r="K24" s="13" t="s">
        <v>2</v>
      </c>
      <c r="L24" s="9">
        <v>15750</v>
      </c>
      <c r="M24" s="10">
        <v>10500</v>
      </c>
      <c r="N24" s="13" t="s">
        <v>2</v>
      </c>
      <c r="O24" s="9">
        <f>[1]Detox!$O27</f>
        <v>23783.389830508477</v>
      </c>
      <c r="P24" s="9">
        <f t="shared" si="0"/>
        <v>11891.694915254238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17700</v>
      </c>
      <c r="D25" s="7">
        <v>11800</v>
      </c>
      <c r="E25" s="17">
        <v>8260</v>
      </c>
      <c r="F25" s="16">
        <v>15600</v>
      </c>
      <c r="G25" s="7">
        <v>10400</v>
      </c>
      <c r="H25" s="17">
        <v>7280</v>
      </c>
      <c r="I25" s="16">
        <v>16200</v>
      </c>
      <c r="J25" s="117">
        <v>10800</v>
      </c>
      <c r="K25" s="17">
        <v>7560</v>
      </c>
      <c r="L25" s="14">
        <v>16500</v>
      </c>
      <c r="M25" s="7">
        <v>11000</v>
      </c>
      <c r="N25" s="17">
        <v>7700</v>
      </c>
      <c r="O25" s="14">
        <f>[1]Detox!$O28</f>
        <v>25096.779661016953</v>
      </c>
      <c r="P25" s="14">
        <f t="shared" si="0"/>
        <v>12548.389830508477</v>
      </c>
      <c r="Q25" s="17">
        <f t="shared" ref="Q25:Q28" si="4">P25-(P25*$N$10)</f>
        <v>8783.8728813559337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21000</v>
      </c>
      <c r="D26" s="117">
        <v>14000</v>
      </c>
      <c r="E26" s="17">
        <v>9800</v>
      </c>
      <c r="F26" s="16">
        <v>18900</v>
      </c>
      <c r="G26" s="7">
        <v>12600</v>
      </c>
      <c r="H26" s="17">
        <v>8820</v>
      </c>
      <c r="I26" s="16">
        <v>19500</v>
      </c>
      <c r="J26" s="7">
        <v>13000</v>
      </c>
      <c r="K26" s="17">
        <v>9100</v>
      </c>
      <c r="L26" s="14">
        <v>19800</v>
      </c>
      <c r="M26" s="7">
        <v>13200</v>
      </c>
      <c r="N26" s="17">
        <v>9240</v>
      </c>
      <c r="O26" s="14">
        <f>[1]Detox!$O29</f>
        <v>37369.322033898301</v>
      </c>
      <c r="P26" s="14">
        <f t="shared" si="0"/>
        <v>18684.661016949151</v>
      </c>
      <c r="Q26" s="17">
        <f t="shared" si="4"/>
        <v>13079.262711864405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[1]Detox!$O30</f>
        <v>46137.118644067792</v>
      </c>
      <c r="P27" s="14">
        <f t="shared" si="0"/>
        <v>23068.559322033896</v>
      </c>
      <c r="Q27" s="17">
        <f t="shared" si="4"/>
        <v>16147.991525423728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28050</v>
      </c>
      <c r="D28" s="2">
        <v>18700</v>
      </c>
      <c r="E28" s="3">
        <v>13090</v>
      </c>
      <c r="F28" s="1">
        <v>25950</v>
      </c>
      <c r="G28" s="2">
        <v>17300</v>
      </c>
      <c r="H28" s="3">
        <v>12110</v>
      </c>
      <c r="I28" s="1">
        <v>28050</v>
      </c>
      <c r="J28" s="2">
        <v>18700</v>
      </c>
      <c r="K28" s="3">
        <v>13090</v>
      </c>
      <c r="L28" s="8">
        <v>28350</v>
      </c>
      <c r="M28" s="2">
        <v>18900</v>
      </c>
      <c r="N28" s="3">
        <v>13230</v>
      </c>
      <c r="O28" s="8">
        <f>[1]Detox!$O31</f>
        <v>46137.118644067792</v>
      </c>
      <c r="P28" s="8">
        <f t="shared" si="0"/>
        <v>23068.559322033896</v>
      </c>
      <c r="Q28" s="3">
        <f t="shared" si="4"/>
        <v>16147.991525423728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18225</v>
      </c>
      <c r="D29" s="22">
        <v>12150</v>
      </c>
      <c r="E29" s="73">
        <v>8505</v>
      </c>
      <c r="F29" s="72">
        <v>15075</v>
      </c>
      <c r="G29" s="22">
        <v>10050</v>
      </c>
      <c r="H29" s="73">
        <v>7035</v>
      </c>
      <c r="I29" s="72">
        <v>18225</v>
      </c>
      <c r="J29" s="22">
        <v>12150</v>
      </c>
      <c r="K29" s="73">
        <v>8505</v>
      </c>
      <c r="L29" s="74">
        <v>18525</v>
      </c>
      <c r="M29" s="110">
        <v>12350</v>
      </c>
      <c r="N29" s="73">
        <v>8645</v>
      </c>
      <c r="O29" s="74">
        <f>[1]Detox!$O32</f>
        <v>28602.711864406781</v>
      </c>
      <c r="P29" s="74">
        <f t="shared" si="0"/>
        <v>14301.355932203391</v>
      </c>
      <c r="Q29" s="73">
        <f>P29-(P29*$N$10)</f>
        <v>10010.949152542373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2:12" ht="13.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2:12" ht="13.5" customHeight="1">
      <c r="C34" s="151"/>
      <c r="D34" s="151"/>
      <c r="E34" s="151"/>
    </row>
    <row r="36" spans="2:12" ht="13.5" customHeight="1">
      <c r="C36" s="150"/>
      <c r="D36" s="150"/>
      <c r="E36" s="151"/>
      <c r="F36" s="151"/>
      <c r="G36" s="151"/>
      <c r="H36" s="151"/>
      <c r="I36" s="151"/>
      <c r="J36" s="151"/>
    </row>
  </sheetData>
  <mergeCells count="41">
    <mergeCell ref="A5:Q5"/>
    <mergeCell ref="B31:G31"/>
    <mergeCell ref="H31:N31"/>
    <mergeCell ref="A2:N2"/>
    <mergeCell ref="A3:N3"/>
    <mergeCell ref="A4:N4"/>
    <mergeCell ref="M8:M9"/>
    <mergeCell ref="A6:A9"/>
    <mergeCell ref="B6:B9"/>
    <mergeCell ref="C6:E6"/>
    <mergeCell ref="F6:H6"/>
    <mergeCell ref="I6:K6"/>
    <mergeCell ref="C7:D7"/>
    <mergeCell ref="J8:J9"/>
    <mergeCell ref="L8:L9"/>
    <mergeCell ref="C34:E34"/>
    <mergeCell ref="H7:H9"/>
    <mergeCell ref="I7:J7"/>
    <mergeCell ref="K7:K9"/>
    <mergeCell ref="L7:M7"/>
    <mergeCell ref="C8:C9"/>
    <mergeCell ref="D8:D9"/>
    <mergeCell ref="F8:F9"/>
    <mergeCell ref="G8:G9"/>
    <mergeCell ref="I8:I9"/>
    <mergeCell ref="E7:E9"/>
    <mergeCell ref="F7:G7"/>
    <mergeCell ref="C36:D36"/>
    <mergeCell ref="E36:J36"/>
    <mergeCell ref="A30:N30"/>
    <mergeCell ref="B32:E32"/>
    <mergeCell ref="F32:L32"/>
    <mergeCell ref="B33:E33"/>
    <mergeCell ref="F33:L33"/>
    <mergeCell ref="L6:N6"/>
    <mergeCell ref="O6:Q6"/>
    <mergeCell ref="O7:P7"/>
    <mergeCell ref="Q7:Q9"/>
    <mergeCell ref="O8:O9"/>
    <mergeCell ref="P8:P9"/>
    <mergeCell ref="N7:N9"/>
  </mergeCells>
  <pageMargins left="0.7" right="0.7" top="0.75" bottom="0.75" header="0.3" footer="0.3"/>
  <pageSetup paperSize="9" scale="67" orientation="landscape" verticalDpi="0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topLeftCell="A6" zoomScale="85" zoomScaleSheetLayoutView="85" workbookViewId="0">
      <selection activeCell="C12" sqref="C12:N2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4.5" customHeight="1">
      <c r="C1" s="50"/>
      <c r="D1" s="50"/>
      <c r="E1" s="50"/>
      <c r="F1" s="50"/>
      <c r="G1" s="50"/>
      <c r="H1" s="77"/>
      <c r="I1" s="77"/>
      <c r="J1" s="77"/>
      <c r="K1" s="77"/>
      <c r="L1" s="77"/>
      <c r="M1" s="77"/>
      <c r="N1" s="77"/>
      <c r="O1" s="106"/>
      <c r="P1" s="106"/>
      <c r="Q1" s="106"/>
    </row>
    <row r="2" spans="1:18" ht="15" customHeight="1">
      <c r="A2" s="162" t="s">
        <v>56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49"/>
      <c r="P2" s="49"/>
      <c r="Q2" s="49"/>
    </row>
    <row r="3" spans="1:18" ht="15" customHeight="1">
      <c r="A3" s="163" t="s">
        <v>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49"/>
      <c r="P3" s="49"/>
      <c r="Q3" s="49"/>
    </row>
    <row r="4" spans="1:18" ht="17.25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49"/>
      <c r="P4" s="49"/>
      <c r="Q4" s="49"/>
    </row>
    <row r="5" spans="1:18" ht="18" customHeight="1" thickBot="1">
      <c r="A5" s="166" t="s">
        <v>10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3000</v>
      </c>
      <c r="E10" s="71">
        <v>0.3</v>
      </c>
      <c r="F10" s="115">
        <v>1.5</v>
      </c>
      <c r="G10" s="55">
        <v>3000</v>
      </c>
      <c r="H10" s="56">
        <v>0.3</v>
      </c>
      <c r="I10" s="113">
        <v>1.5</v>
      </c>
      <c r="J10" s="55">
        <v>3000</v>
      </c>
      <c r="K10" s="57">
        <v>0.3</v>
      </c>
      <c r="L10" s="101">
        <v>1.5</v>
      </c>
      <c r="M10" s="102">
        <v>3000</v>
      </c>
      <c r="N10" s="103">
        <v>0.3</v>
      </c>
      <c r="O10" s="101">
        <v>1.4</v>
      </c>
      <c r="P10" s="102">
        <v>1600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>
        <v>700</v>
      </c>
      <c r="E11" s="44"/>
      <c r="F11" s="116"/>
      <c r="G11" s="44">
        <v>600</v>
      </c>
      <c r="H11" s="45"/>
      <c r="I11" s="114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14100</v>
      </c>
      <c r="D12" s="22">
        <v>9400</v>
      </c>
      <c r="E12" s="23" t="s">
        <v>2</v>
      </c>
      <c r="F12" s="25">
        <v>12000</v>
      </c>
      <c r="G12" s="22">
        <v>8000</v>
      </c>
      <c r="H12" s="23" t="s">
        <v>2</v>
      </c>
      <c r="I12" s="25">
        <v>12600</v>
      </c>
      <c r="J12" s="22">
        <v>8400</v>
      </c>
      <c r="K12" s="23" t="s">
        <v>2</v>
      </c>
      <c r="L12" s="24">
        <v>12900</v>
      </c>
      <c r="M12" s="22">
        <v>8600</v>
      </c>
      <c r="N12" s="23" t="s">
        <v>2</v>
      </c>
      <c r="O12" s="24">
        <f>[1]SPA!$O15</f>
        <v>17070.508474576272</v>
      </c>
      <c r="P12" s="24">
        <f t="shared" ref="P12:P29" si="0">IF((O12/2)&lt;M12,M12,(O12/2))</f>
        <v>8600</v>
      </c>
      <c r="Q12" s="23" t="s">
        <v>2</v>
      </c>
      <c r="R12" s="68"/>
    </row>
    <row r="13" spans="1:18" s="112" customFormat="1" ht="27.75" customHeight="1" thickBot="1">
      <c r="A13" s="27"/>
      <c r="B13" s="34" t="s">
        <v>31</v>
      </c>
      <c r="C13" s="16">
        <v>13350</v>
      </c>
      <c r="D13" s="10">
        <v>8900</v>
      </c>
      <c r="E13" s="17" t="s">
        <v>2</v>
      </c>
      <c r="F13" s="16">
        <v>11250</v>
      </c>
      <c r="G13" s="10">
        <v>7500</v>
      </c>
      <c r="H13" s="17" t="s">
        <v>2</v>
      </c>
      <c r="I13" s="16">
        <v>11850</v>
      </c>
      <c r="J13" s="10">
        <v>7900</v>
      </c>
      <c r="K13" s="17" t="s">
        <v>2</v>
      </c>
      <c r="L13" s="14">
        <v>12150</v>
      </c>
      <c r="M13" s="7">
        <v>8100</v>
      </c>
      <c r="N13" s="17" t="s">
        <v>2</v>
      </c>
      <c r="O13" s="14">
        <f>[1]SPA!$O16</f>
        <v>17070.508474576272</v>
      </c>
      <c r="P13" s="14">
        <f t="shared" si="0"/>
        <v>8535.2542372881362</v>
      </c>
      <c r="Q13" s="17" t="s">
        <v>2</v>
      </c>
      <c r="R13" s="68"/>
    </row>
    <row r="14" spans="1:18" s="112" customFormat="1" ht="30" customHeight="1">
      <c r="A14" s="28"/>
      <c r="B14" s="33" t="s">
        <v>25</v>
      </c>
      <c r="C14" s="25">
        <v>15450</v>
      </c>
      <c r="D14" s="48">
        <v>10300</v>
      </c>
      <c r="E14" s="23" t="s">
        <v>2</v>
      </c>
      <c r="F14" s="25">
        <v>13350</v>
      </c>
      <c r="G14" s="22">
        <v>8900</v>
      </c>
      <c r="H14" s="23" t="s">
        <v>2</v>
      </c>
      <c r="I14" s="25">
        <v>13950</v>
      </c>
      <c r="J14" s="22">
        <v>9300</v>
      </c>
      <c r="K14" s="23" t="s">
        <v>2</v>
      </c>
      <c r="L14" s="24">
        <v>14250</v>
      </c>
      <c r="M14" s="22">
        <v>9500</v>
      </c>
      <c r="N14" s="23" t="s">
        <v>2</v>
      </c>
      <c r="O14" s="24">
        <f>[1]SPA!$O17</f>
        <v>19101.694915254237</v>
      </c>
      <c r="P14" s="24">
        <f t="shared" si="0"/>
        <v>9550.8474576271183</v>
      </c>
      <c r="Q14" s="23" t="s">
        <v>2</v>
      </c>
      <c r="R14" s="68"/>
    </row>
    <row r="15" spans="1:18" s="112" customFormat="1" ht="24.75" customHeight="1" thickBot="1">
      <c r="A15" s="27">
        <v>2</v>
      </c>
      <c r="B15" s="34" t="s">
        <v>29</v>
      </c>
      <c r="C15" s="16">
        <v>14550</v>
      </c>
      <c r="D15" s="7">
        <v>9700</v>
      </c>
      <c r="E15" s="17" t="s">
        <v>2</v>
      </c>
      <c r="F15" s="16">
        <v>12450</v>
      </c>
      <c r="G15" s="117">
        <v>8300</v>
      </c>
      <c r="H15" s="17" t="s">
        <v>2</v>
      </c>
      <c r="I15" s="16">
        <v>13050</v>
      </c>
      <c r="J15" s="7">
        <v>8700</v>
      </c>
      <c r="K15" s="17" t="s">
        <v>2</v>
      </c>
      <c r="L15" s="14">
        <v>13350</v>
      </c>
      <c r="M15" s="7">
        <v>8900</v>
      </c>
      <c r="N15" s="17" t="s">
        <v>2</v>
      </c>
      <c r="O15" s="14">
        <f>[1]SPA!$O18</f>
        <v>19101.694915254237</v>
      </c>
      <c r="P15" s="14">
        <f t="shared" si="0"/>
        <v>9550.8474576271183</v>
      </c>
      <c r="Q15" s="17" t="s">
        <v>2</v>
      </c>
      <c r="R15" s="68"/>
    </row>
    <row r="16" spans="1:18" s="112" customFormat="1" ht="37.5" customHeight="1">
      <c r="A16" s="28">
        <v>3</v>
      </c>
      <c r="B16" s="34" t="s">
        <v>26</v>
      </c>
      <c r="C16" s="16">
        <v>17700</v>
      </c>
      <c r="D16" s="117">
        <v>11800</v>
      </c>
      <c r="E16" s="17">
        <v>8260</v>
      </c>
      <c r="F16" s="16">
        <v>15600</v>
      </c>
      <c r="G16" s="7">
        <v>10400</v>
      </c>
      <c r="H16" s="17">
        <v>7280</v>
      </c>
      <c r="I16" s="16">
        <v>17700</v>
      </c>
      <c r="J16" s="117">
        <v>11800</v>
      </c>
      <c r="K16" s="17">
        <v>8260</v>
      </c>
      <c r="L16" s="14">
        <v>18000</v>
      </c>
      <c r="M16" s="7">
        <v>12000</v>
      </c>
      <c r="N16" s="17">
        <v>8400</v>
      </c>
      <c r="O16" s="14">
        <f>[1]SPA!$O19</f>
        <v>26009.152542372882</v>
      </c>
      <c r="P16" s="14">
        <f t="shared" si="0"/>
        <v>13004.576271186441</v>
      </c>
      <c r="Q16" s="17">
        <f t="shared" ref="Q16" si="1">P16-(P16*$N$10)</f>
        <v>9103.203389830509</v>
      </c>
      <c r="R16" s="68"/>
    </row>
    <row r="17" spans="1:18" s="112" customFormat="1" ht="27.75" customHeight="1" thickBot="1">
      <c r="A17" s="27">
        <v>4</v>
      </c>
      <c r="B17" s="34" t="s">
        <v>14</v>
      </c>
      <c r="C17" s="16">
        <v>16500</v>
      </c>
      <c r="D17" s="7">
        <v>11000</v>
      </c>
      <c r="E17" s="17">
        <v>7700</v>
      </c>
      <c r="F17" s="16">
        <v>14400</v>
      </c>
      <c r="G17" s="117">
        <v>9600</v>
      </c>
      <c r="H17" s="17">
        <v>6720</v>
      </c>
      <c r="I17" s="16">
        <v>16500</v>
      </c>
      <c r="J17" s="7">
        <v>11000</v>
      </c>
      <c r="K17" s="17">
        <v>7700</v>
      </c>
      <c r="L17" s="14">
        <v>16800</v>
      </c>
      <c r="M17" s="7">
        <v>11200</v>
      </c>
      <c r="N17" s="17">
        <v>7840</v>
      </c>
      <c r="O17" s="14">
        <f>[1]SPA!$O20</f>
        <v>26009.152542372882</v>
      </c>
      <c r="P17" s="14">
        <f t="shared" si="0"/>
        <v>13004.576271186441</v>
      </c>
      <c r="Q17" s="17">
        <f>P17-(P17*$N$10)</f>
        <v>9103.203389830509</v>
      </c>
      <c r="R17" s="68"/>
    </row>
    <row r="18" spans="1:18" s="112" customFormat="1" ht="27.75" customHeight="1">
      <c r="A18" s="28">
        <v>5</v>
      </c>
      <c r="B18" s="34" t="s">
        <v>33</v>
      </c>
      <c r="C18" s="16">
        <v>18000</v>
      </c>
      <c r="D18" s="7">
        <v>12000</v>
      </c>
      <c r="E18" s="17">
        <v>8400</v>
      </c>
      <c r="F18" s="16">
        <v>15900</v>
      </c>
      <c r="G18" s="5">
        <v>10600</v>
      </c>
      <c r="H18" s="17">
        <v>7420</v>
      </c>
      <c r="I18" s="16">
        <v>18000</v>
      </c>
      <c r="J18" s="7">
        <v>12000</v>
      </c>
      <c r="K18" s="17">
        <v>8400</v>
      </c>
      <c r="L18" s="14">
        <v>18300</v>
      </c>
      <c r="M18" s="7">
        <v>12200</v>
      </c>
      <c r="N18" s="17">
        <v>8540</v>
      </c>
      <c r="O18" s="14">
        <f>[1]SPA!$O21</f>
        <v>26009.152542372882</v>
      </c>
      <c r="P18" s="14">
        <f t="shared" si="0"/>
        <v>13004.576271186441</v>
      </c>
      <c r="Q18" s="17">
        <f>P18-(P18*$N$10)</f>
        <v>9103.203389830509</v>
      </c>
      <c r="R18" s="68"/>
    </row>
    <row r="19" spans="1:18" s="112" customFormat="1" ht="27" customHeight="1" thickBot="1">
      <c r="A19" s="27">
        <v>6</v>
      </c>
      <c r="B19" s="34" t="s">
        <v>15</v>
      </c>
      <c r="C19" s="16">
        <v>16950</v>
      </c>
      <c r="D19" s="117">
        <v>11300</v>
      </c>
      <c r="E19" s="17">
        <v>7910</v>
      </c>
      <c r="F19" s="16">
        <v>14850</v>
      </c>
      <c r="G19" s="5">
        <v>9900</v>
      </c>
      <c r="H19" s="17">
        <v>6930</v>
      </c>
      <c r="I19" s="16">
        <v>15450</v>
      </c>
      <c r="J19" s="7">
        <v>10300</v>
      </c>
      <c r="K19" s="17">
        <v>7210</v>
      </c>
      <c r="L19" s="14">
        <v>15750</v>
      </c>
      <c r="M19" s="7">
        <v>10500</v>
      </c>
      <c r="N19" s="17">
        <v>7350</v>
      </c>
      <c r="O19" s="14">
        <f>[1]SPA!$O22</f>
        <v>26009.152542372882</v>
      </c>
      <c r="P19" s="14">
        <f t="shared" si="0"/>
        <v>13004.576271186441</v>
      </c>
      <c r="Q19" s="17">
        <f t="shared" ref="Q19:Q21" si="2">P19-(P19*$N$10)</f>
        <v>9103.203389830509</v>
      </c>
      <c r="R19" s="68"/>
    </row>
    <row r="20" spans="1:18" s="112" customFormat="1" ht="26.25" customHeight="1">
      <c r="A20" s="28">
        <v>7</v>
      </c>
      <c r="B20" s="34" t="s">
        <v>16</v>
      </c>
      <c r="C20" s="16">
        <v>15900</v>
      </c>
      <c r="D20" s="7">
        <v>10600</v>
      </c>
      <c r="E20" s="17">
        <v>7420</v>
      </c>
      <c r="F20" s="16">
        <v>13800</v>
      </c>
      <c r="G20" s="5">
        <v>9200</v>
      </c>
      <c r="H20" s="17">
        <v>6440</v>
      </c>
      <c r="I20" s="16">
        <v>14400</v>
      </c>
      <c r="J20" s="7">
        <v>9600</v>
      </c>
      <c r="K20" s="17">
        <v>6720</v>
      </c>
      <c r="L20" s="14">
        <v>14700</v>
      </c>
      <c r="M20" s="7">
        <v>9800</v>
      </c>
      <c r="N20" s="17">
        <v>6860</v>
      </c>
      <c r="O20" s="14">
        <f>[1]SPA!$O23</f>
        <v>26009.152542372882</v>
      </c>
      <c r="P20" s="14">
        <f t="shared" si="0"/>
        <v>13004.576271186441</v>
      </c>
      <c r="Q20" s="17">
        <f t="shared" si="2"/>
        <v>9103.203389830509</v>
      </c>
      <c r="R20" s="68"/>
    </row>
    <row r="21" spans="1:18" s="112" customFormat="1" ht="26.25" customHeight="1" thickBot="1">
      <c r="A21" s="27">
        <v>9</v>
      </c>
      <c r="B21" s="34" t="s">
        <v>17</v>
      </c>
      <c r="C21" s="16">
        <v>18900</v>
      </c>
      <c r="D21" s="117">
        <v>12600</v>
      </c>
      <c r="E21" s="17">
        <v>8820</v>
      </c>
      <c r="F21" s="16">
        <v>16800</v>
      </c>
      <c r="G21" s="7">
        <v>11200</v>
      </c>
      <c r="H21" s="17">
        <v>7840</v>
      </c>
      <c r="I21" s="16">
        <v>18900</v>
      </c>
      <c r="J21" s="10">
        <v>12600</v>
      </c>
      <c r="K21" s="17">
        <v>8820</v>
      </c>
      <c r="L21" s="14">
        <v>19200</v>
      </c>
      <c r="M21" s="7">
        <v>12800</v>
      </c>
      <c r="N21" s="17">
        <v>8960</v>
      </c>
      <c r="O21" s="14">
        <f>[1]SPA!$O24</f>
        <v>29516.271186440677</v>
      </c>
      <c r="P21" s="14">
        <f t="shared" si="0"/>
        <v>14758.135593220339</v>
      </c>
      <c r="Q21" s="17">
        <f t="shared" si="2"/>
        <v>10330.694915254237</v>
      </c>
      <c r="R21" s="68"/>
    </row>
    <row r="22" spans="1:18" s="112" customFormat="1" ht="26.25" customHeight="1">
      <c r="A22" s="28">
        <v>10</v>
      </c>
      <c r="B22" s="34" t="s">
        <v>18</v>
      </c>
      <c r="C22" s="16">
        <v>17550</v>
      </c>
      <c r="D22" s="7">
        <v>11700</v>
      </c>
      <c r="E22" s="17">
        <v>8190</v>
      </c>
      <c r="F22" s="16">
        <v>15450</v>
      </c>
      <c r="G22" s="7">
        <v>10300</v>
      </c>
      <c r="H22" s="17">
        <v>7210</v>
      </c>
      <c r="I22" s="16">
        <v>17550</v>
      </c>
      <c r="J22" s="10">
        <v>11700</v>
      </c>
      <c r="K22" s="17">
        <v>8190</v>
      </c>
      <c r="L22" s="14">
        <v>17850</v>
      </c>
      <c r="M22" s="7">
        <v>11900</v>
      </c>
      <c r="N22" s="17">
        <v>8330</v>
      </c>
      <c r="O22" s="14">
        <f>[1]SPA!$O25</f>
        <v>29516.271186440677</v>
      </c>
      <c r="P22" s="14">
        <f t="shared" si="0"/>
        <v>14758.135593220339</v>
      </c>
      <c r="Q22" s="17">
        <f>P22-(P22*$N$10)</f>
        <v>10330.694915254237</v>
      </c>
      <c r="R22" s="68"/>
    </row>
    <row r="23" spans="1:18" s="112" customFormat="1" ht="30" customHeight="1" thickBot="1">
      <c r="A23" s="27">
        <v>11</v>
      </c>
      <c r="B23" s="35" t="s">
        <v>27</v>
      </c>
      <c r="C23" s="1">
        <v>16125</v>
      </c>
      <c r="D23" s="10">
        <v>10750</v>
      </c>
      <c r="E23" s="3">
        <v>7525</v>
      </c>
      <c r="F23" s="1">
        <v>14025</v>
      </c>
      <c r="G23" s="10">
        <v>9350</v>
      </c>
      <c r="H23" s="3">
        <v>6545</v>
      </c>
      <c r="I23" s="1">
        <v>14625</v>
      </c>
      <c r="J23" s="10">
        <v>9750</v>
      </c>
      <c r="K23" s="3">
        <v>6825</v>
      </c>
      <c r="L23" s="8">
        <v>14925</v>
      </c>
      <c r="M23" s="2">
        <v>9950</v>
      </c>
      <c r="N23" s="3">
        <v>6965</v>
      </c>
      <c r="O23" s="97">
        <f>[1]SPA!$O26</f>
        <v>26443.389830508477</v>
      </c>
      <c r="P23" s="2">
        <f t="shared" si="0"/>
        <v>13221.694915254238</v>
      </c>
      <c r="Q23" s="3">
        <f t="shared" ref="Q23" si="3">P23-(P23*$N$10)</f>
        <v>9255.1864406779678</v>
      </c>
      <c r="R23" s="68"/>
    </row>
    <row r="24" spans="1:18" s="112" customFormat="1" ht="30" customHeight="1">
      <c r="A24" s="28">
        <v>12</v>
      </c>
      <c r="B24" s="36" t="s">
        <v>19</v>
      </c>
      <c r="C24" s="12">
        <v>15300</v>
      </c>
      <c r="D24" s="22">
        <v>10200</v>
      </c>
      <c r="E24" s="13" t="s">
        <v>2</v>
      </c>
      <c r="F24" s="12">
        <v>13200</v>
      </c>
      <c r="G24" s="22">
        <v>8800</v>
      </c>
      <c r="H24" s="13" t="s">
        <v>2</v>
      </c>
      <c r="I24" s="12">
        <v>13800</v>
      </c>
      <c r="J24" s="22">
        <v>9200</v>
      </c>
      <c r="K24" s="13" t="s">
        <v>2</v>
      </c>
      <c r="L24" s="9">
        <v>14100</v>
      </c>
      <c r="M24" s="10">
        <v>9400</v>
      </c>
      <c r="N24" s="13" t="s">
        <v>2</v>
      </c>
      <c r="O24" s="9">
        <f>[1]SPA!$O27</f>
        <v>22943.389830508477</v>
      </c>
      <c r="P24" s="9">
        <f t="shared" si="0"/>
        <v>11471.694915254238</v>
      </c>
      <c r="Q24" s="13" t="s">
        <v>2</v>
      </c>
      <c r="R24" s="68"/>
    </row>
    <row r="25" spans="1:18" s="112" customFormat="1" ht="26.25" customHeight="1" thickBot="1">
      <c r="A25" s="27">
        <v>13</v>
      </c>
      <c r="B25" s="34" t="s">
        <v>20</v>
      </c>
      <c r="C25" s="16">
        <v>16050</v>
      </c>
      <c r="D25" s="7">
        <v>10700</v>
      </c>
      <c r="E25" s="17">
        <v>7490</v>
      </c>
      <c r="F25" s="16">
        <v>13950</v>
      </c>
      <c r="G25" s="7">
        <v>9300</v>
      </c>
      <c r="H25" s="17">
        <v>6510</v>
      </c>
      <c r="I25" s="16">
        <v>14550</v>
      </c>
      <c r="J25" s="117">
        <v>9700</v>
      </c>
      <c r="K25" s="17">
        <v>6790</v>
      </c>
      <c r="L25" s="14">
        <v>14850</v>
      </c>
      <c r="M25" s="7">
        <v>9900</v>
      </c>
      <c r="N25" s="17">
        <v>6930</v>
      </c>
      <c r="O25" s="14">
        <f>[1]SPA!$O28</f>
        <v>24256.779661016953</v>
      </c>
      <c r="P25" s="14">
        <f t="shared" si="0"/>
        <v>12128.389830508477</v>
      </c>
      <c r="Q25" s="17">
        <f t="shared" ref="Q25:Q28" si="4">P25-(P25*$N$10)</f>
        <v>8489.8728813559337</v>
      </c>
      <c r="R25" s="68"/>
    </row>
    <row r="26" spans="1:18" s="112" customFormat="1" ht="30" customHeight="1" thickBot="1">
      <c r="A26" s="28">
        <v>14</v>
      </c>
      <c r="B26" s="34" t="s">
        <v>21</v>
      </c>
      <c r="C26" s="16">
        <v>19350</v>
      </c>
      <c r="D26" s="117">
        <v>12900</v>
      </c>
      <c r="E26" s="17">
        <v>9030</v>
      </c>
      <c r="F26" s="16">
        <v>17250</v>
      </c>
      <c r="G26" s="7">
        <v>11500</v>
      </c>
      <c r="H26" s="17">
        <v>8050</v>
      </c>
      <c r="I26" s="16">
        <v>17850</v>
      </c>
      <c r="J26" s="7">
        <v>11900</v>
      </c>
      <c r="K26" s="17">
        <v>8330</v>
      </c>
      <c r="L26" s="14">
        <v>18150</v>
      </c>
      <c r="M26" s="7">
        <v>12100</v>
      </c>
      <c r="N26" s="17">
        <v>8470</v>
      </c>
      <c r="O26" s="14">
        <f>[1]SPA!$O29</f>
        <v>36529.322033898301</v>
      </c>
      <c r="P26" s="14">
        <f t="shared" si="0"/>
        <v>18264.661016949151</v>
      </c>
      <c r="Q26" s="17">
        <f t="shared" si="4"/>
        <v>12785.262711864405</v>
      </c>
      <c r="R26" s="68"/>
    </row>
    <row r="27" spans="1:18" s="112" customFormat="1" ht="30" hidden="1" customHeight="1" thickBot="1">
      <c r="A27" s="27">
        <v>15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[1]SPA!$O30</f>
        <v>45297.118644067799</v>
      </c>
      <c r="P27" s="14">
        <f t="shared" si="0"/>
        <v>22648.5593220339</v>
      </c>
      <c r="Q27" s="17">
        <f t="shared" si="4"/>
        <v>15853.991525423731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26400</v>
      </c>
      <c r="D28" s="2">
        <v>17600</v>
      </c>
      <c r="E28" s="3">
        <v>12320</v>
      </c>
      <c r="F28" s="1">
        <v>24300</v>
      </c>
      <c r="G28" s="2">
        <v>16200</v>
      </c>
      <c r="H28" s="3">
        <v>11340</v>
      </c>
      <c r="I28" s="1">
        <v>26400</v>
      </c>
      <c r="J28" s="2">
        <v>17600</v>
      </c>
      <c r="K28" s="3">
        <v>12320</v>
      </c>
      <c r="L28" s="8">
        <v>26700</v>
      </c>
      <c r="M28" s="2">
        <v>17800</v>
      </c>
      <c r="N28" s="3">
        <v>12460</v>
      </c>
      <c r="O28" s="8">
        <f>[1]SPA!$O31</f>
        <v>45297.118644067799</v>
      </c>
      <c r="P28" s="8">
        <f t="shared" si="0"/>
        <v>22648.5593220339</v>
      </c>
      <c r="Q28" s="3">
        <f t="shared" si="4"/>
        <v>15853.991525423731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16575</v>
      </c>
      <c r="D29" s="22">
        <v>11050</v>
      </c>
      <c r="E29" s="73">
        <v>7735</v>
      </c>
      <c r="F29" s="72">
        <v>13425</v>
      </c>
      <c r="G29" s="22">
        <v>8950</v>
      </c>
      <c r="H29" s="73">
        <v>6265</v>
      </c>
      <c r="I29" s="72">
        <v>16575</v>
      </c>
      <c r="J29" s="22">
        <v>11050</v>
      </c>
      <c r="K29" s="73">
        <v>7735</v>
      </c>
      <c r="L29" s="74">
        <v>16875</v>
      </c>
      <c r="M29" s="110">
        <v>11250</v>
      </c>
      <c r="N29" s="73">
        <v>7875</v>
      </c>
      <c r="O29" s="74">
        <f>[1]SPA!$O32</f>
        <v>27762.711864406781</v>
      </c>
      <c r="P29" s="74">
        <f t="shared" si="0"/>
        <v>13881.355932203391</v>
      </c>
      <c r="Q29" s="73">
        <f>P29-(P29*$N$10)</f>
        <v>9716.9491525423728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s="112" customFormat="1" ht="13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O32" s="49"/>
    </row>
    <row r="33" spans="2:15" ht="13.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O33" s="49"/>
    </row>
    <row r="34" spans="2:15" ht="13.5" customHeight="1">
      <c r="C34" s="151"/>
      <c r="D34" s="151"/>
      <c r="E34" s="151"/>
    </row>
    <row r="36" spans="2:15" ht="13.5" customHeight="1">
      <c r="C36" s="150"/>
      <c r="D36" s="150"/>
      <c r="E36" s="151"/>
      <c r="F36" s="151"/>
      <c r="G36" s="151"/>
      <c r="H36" s="151"/>
      <c r="I36" s="151"/>
      <c r="J36" s="151"/>
    </row>
  </sheetData>
  <mergeCells count="41">
    <mergeCell ref="A2:N2"/>
    <mergeCell ref="A3:N3"/>
    <mergeCell ref="I8:I9"/>
    <mergeCell ref="J8:J9"/>
    <mergeCell ref="L6:N6"/>
    <mergeCell ref="L7:M7"/>
    <mergeCell ref="N7:N9"/>
    <mergeCell ref="L8:L9"/>
    <mergeCell ref="A5:Q5"/>
    <mergeCell ref="B31:G31"/>
    <mergeCell ref="H31:N31"/>
    <mergeCell ref="A4:N4"/>
    <mergeCell ref="I7:J7"/>
    <mergeCell ref="F33:L33"/>
    <mergeCell ref="C34:E34"/>
    <mergeCell ref="C36:D36"/>
    <mergeCell ref="E36:J36"/>
    <mergeCell ref="B33:E33"/>
    <mergeCell ref="B32:E32"/>
    <mergeCell ref="F7:G7"/>
    <mergeCell ref="A30:N30"/>
    <mergeCell ref="A6:A9"/>
    <mergeCell ref="B6:B9"/>
    <mergeCell ref="C6:E6"/>
    <mergeCell ref="F6:H6"/>
    <mergeCell ref="I6:K6"/>
    <mergeCell ref="C7:D7"/>
    <mergeCell ref="E7:E9"/>
    <mergeCell ref="C8:C9"/>
    <mergeCell ref="D8:D9"/>
    <mergeCell ref="F8:F9"/>
    <mergeCell ref="F32:L32"/>
    <mergeCell ref="G8:G9"/>
    <mergeCell ref="H7:H9"/>
    <mergeCell ref="M8:M9"/>
    <mergeCell ref="K7:K9"/>
    <mergeCell ref="O6:Q6"/>
    <mergeCell ref="O7:P7"/>
    <mergeCell ref="Q7:Q9"/>
    <mergeCell ref="O8:O9"/>
    <mergeCell ref="P8:P9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topLeftCell="A6" zoomScale="85" zoomScaleSheetLayoutView="85" workbookViewId="0">
      <selection activeCell="C12" sqref="C12:N29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4" width="11.7109375" style="49" customWidth="1"/>
    <col min="5" max="5" width="11.7109375" style="49" customWidth="1" collapsed="1"/>
    <col min="6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15" customHeight="1">
      <c r="A1" s="162" t="s">
        <v>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49"/>
      <c r="P1" s="49"/>
      <c r="Q1" s="49"/>
    </row>
    <row r="2" spans="1:18" ht="15" customHeight="1">
      <c r="A2" s="163" t="s">
        <v>80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49"/>
      <c r="P2" s="49"/>
      <c r="Q2" s="49"/>
    </row>
    <row r="3" spans="1:18" ht="15" customHeight="1">
      <c r="A3" s="149" t="s">
        <v>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9"/>
      <c r="P3" s="49"/>
      <c r="Q3" s="49"/>
    </row>
    <row r="4" spans="1:18" ht="15" customHeight="1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3" customHeight="1" thickBot="1">
      <c r="A5" s="70"/>
      <c r="B5" s="70"/>
      <c r="C5" s="70"/>
      <c r="D5" s="70"/>
      <c r="E5" s="70"/>
      <c r="F5" s="70"/>
      <c r="G5" s="70"/>
      <c r="H5" s="70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1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1100</v>
      </c>
      <c r="E10" s="71">
        <v>0.3</v>
      </c>
      <c r="F10" s="115">
        <v>1.5</v>
      </c>
      <c r="G10" s="55">
        <v>1100</v>
      </c>
      <c r="H10" s="56">
        <v>0.3</v>
      </c>
      <c r="I10" s="113">
        <v>1.5</v>
      </c>
      <c r="J10" s="55">
        <v>1100</v>
      </c>
      <c r="K10" s="57">
        <v>0.3</v>
      </c>
      <c r="L10" s="101">
        <v>1.5</v>
      </c>
      <c r="M10" s="102">
        <v>1100</v>
      </c>
      <c r="N10" s="103">
        <v>0.3</v>
      </c>
      <c r="O10" s="101">
        <v>1.4</v>
      </c>
      <c r="P10" s="102">
        <v>700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>
        <v>700</v>
      </c>
      <c r="E11" s="44"/>
      <c r="F11" s="116"/>
      <c r="G11" s="44">
        <v>600</v>
      </c>
      <c r="H11" s="45"/>
      <c r="I11" s="114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30</v>
      </c>
      <c r="C12" s="25">
        <v>11250</v>
      </c>
      <c r="D12" s="22">
        <v>7500</v>
      </c>
      <c r="E12" s="23" t="s">
        <v>2</v>
      </c>
      <c r="F12" s="25">
        <v>9150</v>
      </c>
      <c r="G12" s="22">
        <v>6100</v>
      </c>
      <c r="H12" s="23" t="s">
        <v>2</v>
      </c>
      <c r="I12" s="25">
        <v>9750</v>
      </c>
      <c r="J12" s="22">
        <v>6500</v>
      </c>
      <c r="K12" s="23" t="s">
        <v>2</v>
      </c>
      <c r="L12" s="24">
        <v>10050</v>
      </c>
      <c r="M12" s="22">
        <v>6700</v>
      </c>
      <c r="N12" s="23" t="s">
        <v>2</v>
      </c>
      <c r="O12" s="24">
        <f>[1]Суставы!$O15</f>
        <v>15810.508474576272</v>
      </c>
      <c r="P12" s="24">
        <f t="shared" ref="P12:P29" si="0">IF((O12/2)&lt;M12,M12,(O12/2))</f>
        <v>7905.2542372881362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10500</v>
      </c>
      <c r="D13" s="10">
        <v>7000</v>
      </c>
      <c r="E13" s="17" t="s">
        <v>2</v>
      </c>
      <c r="F13" s="16">
        <v>8400</v>
      </c>
      <c r="G13" s="10">
        <v>5600</v>
      </c>
      <c r="H13" s="17" t="s">
        <v>2</v>
      </c>
      <c r="I13" s="16">
        <v>9000</v>
      </c>
      <c r="J13" s="10">
        <v>6000</v>
      </c>
      <c r="K13" s="17" t="s">
        <v>2</v>
      </c>
      <c r="L13" s="14">
        <v>9300</v>
      </c>
      <c r="M13" s="7">
        <v>6200</v>
      </c>
      <c r="N13" s="17" t="s">
        <v>2</v>
      </c>
      <c r="O13" s="14">
        <f>[1]Суставы!$O16</f>
        <v>15810.508474576272</v>
      </c>
      <c r="P13" s="14">
        <f t="shared" si="0"/>
        <v>7905.2542372881362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12600</v>
      </c>
      <c r="D14" s="48">
        <v>8400</v>
      </c>
      <c r="E14" s="23" t="s">
        <v>2</v>
      </c>
      <c r="F14" s="25">
        <v>10500.000000000002</v>
      </c>
      <c r="G14" s="22">
        <v>7000.0000000000009</v>
      </c>
      <c r="H14" s="23" t="s">
        <v>2</v>
      </c>
      <c r="I14" s="25">
        <v>11100.000000000002</v>
      </c>
      <c r="J14" s="22">
        <v>7400.0000000000009</v>
      </c>
      <c r="K14" s="23" t="s">
        <v>2</v>
      </c>
      <c r="L14" s="24">
        <v>11400.000000000002</v>
      </c>
      <c r="M14" s="22">
        <v>7600.0000000000009</v>
      </c>
      <c r="N14" s="23" t="s">
        <v>2</v>
      </c>
      <c r="O14" s="24">
        <f>[1]Суставы!$O17</f>
        <v>17841.694915254237</v>
      </c>
      <c r="P14" s="24">
        <f t="shared" si="0"/>
        <v>8920.8474576271183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11700</v>
      </c>
      <c r="D15" s="7">
        <v>7800</v>
      </c>
      <c r="E15" s="17" t="s">
        <v>2</v>
      </c>
      <c r="F15" s="16">
        <v>9600</v>
      </c>
      <c r="G15" s="117">
        <v>6400</v>
      </c>
      <c r="H15" s="17" t="s">
        <v>2</v>
      </c>
      <c r="I15" s="16">
        <v>10200</v>
      </c>
      <c r="J15" s="7">
        <v>6800</v>
      </c>
      <c r="K15" s="17" t="s">
        <v>2</v>
      </c>
      <c r="L15" s="14">
        <v>10500</v>
      </c>
      <c r="M15" s="7">
        <v>7000</v>
      </c>
      <c r="N15" s="17" t="s">
        <v>2</v>
      </c>
      <c r="O15" s="14">
        <f>[1]Суставы!$O18</f>
        <v>17841.694915254237</v>
      </c>
      <c r="P15" s="14">
        <f t="shared" si="0"/>
        <v>8920.8474576271183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14850</v>
      </c>
      <c r="D16" s="117">
        <v>9900</v>
      </c>
      <c r="E16" s="17">
        <v>6930</v>
      </c>
      <c r="F16" s="16">
        <v>12750</v>
      </c>
      <c r="G16" s="7">
        <v>8500</v>
      </c>
      <c r="H16" s="17">
        <v>5950</v>
      </c>
      <c r="I16" s="16">
        <v>14850</v>
      </c>
      <c r="J16" s="117">
        <v>9900</v>
      </c>
      <c r="K16" s="17">
        <v>6930</v>
      </c>
      <c r="L16" s="14">
        <v>15150</v>
      </c>
      <c r="M16" s="7">
        <v>10100</v>
      </c>
      <c r="N16" s="17">
        <v>7070</v>
      </c>
      <c r="O16" s="14">
        <f>[1]Суставы!$O19</f>
        <v>24749.152542372882</v>
      </c>
      <c r="P16" s="14">
        <f t="shared" si="0"/>
        <v>12374.576271186441</v>
      </c>
      <c r="Q16" s="17">
        <f t="shared" ref="Q16:Q23" si="1">P16-(P16*$N$10)</f>
        <v>8662.203389830509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13650</v>
      </c>
      <c r="D17" s="7">
        <v>9100</v>
      </c>
      <c r="E17" s="17">
        <v>6370</v>
      </c>
      <c r="F17" s="16">
        <v>11550</v>
      </c>
      <c r="G17" s="117">
        <v>7700</v>
      </c>
      <c r="H17" s="17">
        <v>5390</v>
      </c>
      <c r="I17" s="16">
        <v>13650</v>
      </c>
      <c r="J17" s="7">
        <v>9100</v>
      </c>
      <c r="K17" s="17">
        <v>6370</v>
      </c>
      <c r="L17" s="14">
        <v>13950</v>
      </c>
      <c r="M17" s="7">
        <v>9300</v>
      </c>
      <c r="N17" s="17">
        <v>6510</v>
      </c>
      <c r="O17" s="14">
        <f>[1]Суставы!$O20</f>
        <v>24749.152542372882</v>
      </c>
      <c r="P17" s="14">
        <f t="shared" si="0"/>
        <v>12374.576271186441</v>
      </c>
      <c r="Q17" s="17">
        <f t="shared" si="1"/>
        <v>8662.203389830509</v>
      </c>
      <c r="R17" s="68"/>
    </row>
    <row r="18" spans="1:18" s="112" customFormat="1" ht="27.75" customHeight="1">
      <c r="A18" s="28">
        <v>7</v>
      </c>
      <c r="B18" s="34" t="s">
        <v>33</v>
      </c>
      <c r="C18" s="16">
        <v>15150</v>
      </c>
      <c r="D18" s="7">
        <v>10100</v>
      </c>
      <c r="E18" s="17">
        <v>7070</v>
      </c>
      <c r="F18" s="16">
        <v>13050</v>
      </c>
      <c r="G18" s="5">
        <v>8700</v>
      </c>
      <c r="H18" s="17">
        <v>6090</v>
      </c>
      <c r="I18" s="16">
        <v>15150</v>
      </c>
      <c r="J18" s="7">
        <v>10100</v>
      </c>
      <c r="K18" s="17">
        <v>7070</v>
      </c>
      <c r="L18" s="14">
        <v>15450</v>
      </c>
      <c r="M18" s="7">
        <v>10300</v>
      </c>
      <c r="N18" s="17">
        <v>7210</v>
      </c>
      <c r="O18" s="14">
        <f>[1]Суставы!$O21</f>
        <v>24749.152542372882</v>
      </c>
      <c r="P18" s="14">
        <f t="shared" si="0"/>
        <v>12374.576271186441</v>
      </c>
      <c r="Q18" s="17">
        <f t="shared" si="1"/>
        <v>8662.203389830509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14100</v>
      </c>
      <c r="D19" s="117">
        <v>9400</v>
      </c>
      <c r="E19" s="17">
        <v>6580</v>
      </c>
      <c r="F19" s="16">
        <v>12000.000000000002</v>
      </c>
      <c r="G19" s="5">
        <v>8000.0000000000009</v>
      </c>
      <c r="H19" s="17">
        <v>5600.0000000000009</v>
      </c>
      <c r="I19" s="16">
        <v>12600</v>
      </c>
      <c r="J19" s="7">
        <v>8400</v>
      </c>
      <c r="K19" s="17">
        <v>5880</v>
      </c>
      <c r="L19" s="14">
        <v>12900</v>
      </c>
      <c r="M19" s="7">
        <v>8600</v>
      </c>
      <c r="N19" s="17">
        <v>6020</v>
      </c>
      <c r="O19" s="14">
        <f>[1]Суставы!$O22</f>
        <v>24749.152542372882</v>
      </c>
      <c r="P19" s="14">
        <f t="shared" si="0"/>
        <v>12374.576271186441</v>
      </c>
      <c r="Q19" s="17">
        <f t="shared" si="1"/>
        <v>8662.203389830509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13050</v>
      </c>
      <c r="D20" s="7">
        <v>8700</v>
      </c>
      <c r="E20" s="17">
        <v>6090</v>
      </c>
      <c r="F20" s="16">
        <v>10950</v>
      </c>
      <c r="G20" s="5">
        <v>7300</v>
      </c>
      <c r="H20" s="17">
        <v>5110</v>
      </c>
      <c r="I20" s="16">
        <v>11550</v>
      </c>
      <c r="J20" s="7">
        <v>7700</v>
      </c>
      <c r="K20" s="17">
        <v>5390</v>
      </c>
      <c r="L20" s="14">
        <v>11850</v>
      </c>
      <c r="M20" s="7">
        <v>7900</v>
      </c>
      <c r="N20" s="17">
        <v>5530</v>
      </c>
      <c r="O20" s="14">
        <f>[1]Суставы!$O23</f>
        <v>24749.152542372882</v>
      </c>
      <c r="P20" s="14">
        <f t="shared" si="0"/>
        <v>12374.576271186441</v>
      </c>
      <c r="Q20" s="17">
        <f t="shared" si="1"/>
        <v>8662.203389830509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16050</v>
      </c>
      <c r="D21" s="117">
        <v>10700</v>
      </c>
      <c r="E21" s="17">
        <v>7490</v>
      </c>
      <c r="F21" s="16">
        <v>13950</v>
      </c>
      <c r="G21" s="7">
        <v>9300</v>
      </c>
      <c r="H21" s="17">
        <v>6510</v>
      </c>
      <c r="I21" s="16">
        <v>16050</v>
      </c>
      <c r="J21" s="10">
        <v>10700</v>
      </c>
      <c r="K21" s="17">
        <v>7490</v>
      </c>
      <c r="L21" s="14">
        <v>16350</v>
      </c>
      <c r="M21" s="7">
        <v>10900</v>
      </c>
      <c r="N21" s="17">
        <v>7630</v>
      </c>
      <c r="O21" s="14">
        <f>[1]Суставы!$O24</f>
        <v>28256.271186440677</v>
      </c>
      <c r="P21" s="14">
        <f t="shared" si="0"/>
        <v>14128.135593220339</v>
      </c>
      <c r="Q21" s="17">
        <f t="shared" si="1"/>
        <v>9889.6949152542365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14700</v>
      </c>
      <c r="D22" s="7">
        <v>9800</v>
      </c>
      <c r="E22" s="17">
        <v>6860</v>
      </c>
      <c r="F22" s="16">
        <v>12600</v>
      </c>
      <c r="G22" s="7">
        <v>8400</v>
      </c>
      <c r="H22" s="17">
        <v>5880</v>
      </c>
      <c r="I22" s="16">
        <v>14700</v>
      </c>
      <c r="J22" s="10">
        <v>9800</v>
      </c>
      <c r="K22" s="17">
        <v>6860</v>
      </c>
      <c r="L22" s="14">
        <v>15000</v>
      </c>
      <c r="M22" s="7">
        <v>10000</v>
      </c>
      <c r="N22" s="17">
        <v>7000</v>
      </c>
      <c r="O22" s="14">
        <f>[1]Суставы!$O25</f>
        <v>28256.271186440677</v>
      </c>
      <c r="P22" s="14">
        <f t="shared" si="0"/>
        <v>14128.135593220339</v>
      </c>
      <c r="Q22" s="17">
        <f t="shared" si="1"/>
        <v>9889.6949152542365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13275</v>
      </c>
      <c r="D23" s="10">
        <v>8850</v>
      </c>
      <c r="E23" s="3">
        <v>6195</v>
      </c>
      <c r="F23" s="1">
        <v>11175</v>
      </c>
      <c r="G23" s="10">
        <v>7450</v>
      </c>
      <c r="H23" s="3">
        <v>5215</v>
      </c>
      <c r="I23" s="1">
        <v>11775</v>
      </c>
      <c r="J23" s="10">
        <v>7850</v>
      </c>
      <c r="K23" s="3">
        <v>5495</v>
      </c>
      <c r="L23" s="8">
        <v>12075</v>
      </c>
      <c r="M23" s="2">
        <v>8050</v>
      </c>
      <c r="N23" s="3">
        <v>5635</v>
      </c>
      <c r="O23" s="97">
        <f>[1]Суставы!$O26</f>
        <v>25183.389830508477</v>
      </c>
      <c r="P23" s="2">
        <f t="shared" si="0"/>
        <v>12591.694915254238</v>
      </c>
      <c r="Q23" s="3">
        <f t="shared" si="1"/>
        <v>8814.1864406779678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12450</v>
      </c>
      <c r="D24" s="22">
        <v>8300</v>
      </c>
      <c r="E24" s="13" t="s">
        <v>2</v>
      </c>
      <c r="F24" s="12">
        <v>10350</v>
      </c>
      <c r="G24" s="22">
        <v>6900</v>
      </c>
      <c r="H24" s="13" t="s">
        <v>2</v>
      </c>
      <c r="I24" s="12">
        <v>10950</v>
      </c>
      <c r="J24" s="22">
        <v>7300</v>
      </c>
      <c r="K24" s="13" t="s">
        <v>2</v>
      </c>
      <c r="L24" s="9">
        <v>11250</v>
      </c>
      <c r="M24" s="10">
        <v>7500</v>
      </c>
      <c r="N24" s="13" t="s">
        <v>2</v>
      </c>
      <c r="O24" s="9">
        <f>[1]Суставы!$O27</f>
        <v>21683.389830508477</v>
      </c>
      <c r="P24" s="9">
        <f t="shared" si="0"/>
        <v>10841.694915254238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13200</v>
      </c>
      <c r="D25" s="7">
        <v>8800</v>
      </c>
      <c r="E25" s="17">
        <v>6160</v>
      </c>
      <c r="F25" s="16">
        <v>11100</v>
      </c>
      <c r="G25" s="7">
        <v>7400</v>
      </c>
      <c r="H25" s="17">
        <v>5180</v>
      </c>
      <c r="I25" s="16">
        <v>11700</v>
      </c>
      <c r="J25" s="117">
        <v>7800</v>
      </c>
      <c r="K25" s="17">
        <v>5460</v>
      </c>
      <c r="L25" s="14">
        <v>12000</v>
      </c>
      <c r="M25" s="7">
        <v>8000</v>
      </c>
      <c r="N25" s="17">
        <v>5600</v>
      </c>
      <c r="O25" s="14">
        <f>[1]Суставы!$O28</f>
        <v>22996.779661016953</v>
      </c>
      <c r="P25" s="14">
        <f t="shared" si="0"/>
        <v>11498.389830508477</v>
      </c>
      <c r="Q25" s="17">
        <f>P25-(P25*$N$10)</f>
        <v>8048.8728813559337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16500</v>
      </c>
      <c r="D26" s="117">
        <v>11000</v>
      </c>
      <c r="E26" s="17">
        <v>7700</v>
      </c>
      <c r="F26" s="16">
        <v>14400</v>
      </c>
      <c r="G26" s="7">
        <v>9600</v>
      </c>
      <c r="H26" s="17">
        <v>6720</v>
      </c>
      <c r="I26" s="16">
        <v>15000</v>
      </c>
      <c r="J26" s="7">
        <v>10000</v>
      </c>
      <c r="K26" s="17">
        <v>7000</v>
      </c>
      <c r="L26" s="14">
        <v>15300</v>
      </c>
      <c r="M26" s="7">
        <v>10200</v>
      </c>
      <c r="N26" s="17">
        <v>7140</v>
      </c>
      <c r="O26" s="14">
        <f>[1]Суставы!$O29</f>
        <v>35269.322033898301</v>
      </c>
      <c r="P26" s="14">
        <f t="shared" si="0"/>
        <v>17634.661016949151</v>
      </c>
      <c r="Q26" s="17">
        <f>P26-(P26*$N$10)</f>
        <v>12344.262711864405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f>[1]Суставы!$O30</f>
        <v>44037.118644067799</v>
      </c>
      <c r="P27" s="14">
        <f t="shared" si="0"/>
        <v>22018.5593220339</v>
      </c>
      <c r="Q27" s="17">
        <f>P27-(P27*$N$10)</f>
        <v>15412.991525423731</v>
      </c>
      <c r="R27" s="68"/>
    </row>
    <row r="28" spans="1:18" s="112" customFormat="1" ht="30" customHeight="1" thickBot="1">
      <c r="A28" s="28">
        <v>16</v>
      </c>
      <c r="B28" s="35" t="s">
        <v>23</v>
      </c>
      <c r="C28" s="1">
        <v>23550</v>
      </c>
      <c r="D28" s="2">
        <v>15700</v>
      </c>
      <c r="E28" s="3">
        <v>10990</v>
      </c>
      <c r="F28" s="1">
        <v>21450</v>
      </c>
      <c r="G28" s="2">
        <v>14300</v>
      </c>
      <c r="H28" s="3">
        <v>10010</v>
      </c>
      <c r="I28" s="1">
        <v>23550</v>
      </c>
      <c r="J28" s="2">
        <v>15700</v>
      </c>
      <c r="K28" s="3">
        <v>10990</v>
      </c>
      <c r="L28" s="8">
        <v>23850</v>
      </c>
      <c r="M28" s="2">
        <v>15900</v>
      </c>
      <c r="N28" s="3">
        <v>11130</v>
      </c>
      <c r="O28" s="8">
        <f>[1]Суставы!$O31</f>
        <v>44037.118644067799</v>
      </c>
      <c r="P28" s="8">
        <f t="shared" si="0"/>
        <v>22018.5593220339</v>
      </c>
      <c r="Q28" s="3">
        <f>P28-(P28*$N$10)</f>
        <v>15412.991525423731</v>
      </c>
      <c r="R28" s="68"/>
    </row>
    <row r="29" spans="1:18" s="112" customFormat="1" ht="21.75" customHeight="1" thickBot="1">
      <c r="A29" s="4">
        <v>17</v>
      </c>
      <c r="B29" s="108" t="s">
        <v>24</v>
      </c>
      <c r="C29" s="72">
        <v>13725</v>
      </c>
      <c r="D29" s="22">
        <v>9150</v>
      </c>
      <c r="E29" s="73">
        <v>6405</v>
      </c>
      <c r="F29" s="72">
        <v>10575</v>
      </c>
      <c r="G29" s="22">
        <v>7050</v>
      </c>
      <c r="H29" s="73">
        <v>4935</v>
      </c>
      <c r="I29" s="72">
        <v>13725</v>
      </c>
      <c r="J29" s="22">
        <v>9150</v>
      </c>
      <c r="K29" s="73">
        <v>6405</v>
      </c>
      <c r="L29" s="74">
        <v>14025</v>
      </c>
      <c r="M29" s="110">
        <v>9350</v>
      </c>
      <c r="N29" s="73">
        <v>6545</v>
      </c>
      <c r="O29" s="74">
        <f>[1]Суставы!$O32</f>
        <v>26502.711864406781</v>
      </c>
      <c r="P29" s="74">
        <f t="shared" si="0"/>
        <v>13251.355932203391</v>
      </c>
      <c r="Q29" s="73">
        <f>P29-(P29*$N$10)</f>
        <v>9275.9491525423728</v>
      </c>
      <c r="R29" s="68"/>
    </row>
    <row r="30" spans="1:18" s="112" customFormat="1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2"/>
      <c r="O30" s="68"/>
    </row>
    <row r="31" spans="1:18" ht="15" customHeight="1">
      <c r="C31" s="81"/>
      <c r="D31" s="82"/>
      <c r="E31" s="81"/>
      <c r="F31" s="81"/>
      <c r="G31" s="81"/>
      <c r="H31" s="81"/>
      <c r="I31" s="81"/>
      <c r="J31" s="82"/>
      <c r="K31" s="68"/>
      <c r="L31" s="68"/>
      <c r="M31" s="68"/>
      <c r="N31" s="68"/>
      <c r="O31" s="68"/>
      <c r="P31" s="68"/>
      <c r="Q31" s="68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O32" s="49"/>
    </row>
    <row r="33" spans="2:15" ht="13.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O33" s="49"/>
    </row>
    <row r="34" spans="2:15" ht="13.5" customHeight="1"/>
    <row r="36" spans="2:15" ht="13.5" customHeight="1">
      <c r="C36" s="76"/>
      <c r="D36" s="76"/>
    </row>
  </sheetData>
  <mergeCells count="36">
    <mergeCell ref="A4:Q4"/>
    <mergeCell ref="A3:N3"/>
    <mergeCell ref="A1:N1"/>
    <mergeCell ref="A2:N2"/>
    <mergeCell ref="B33:E33"/>
    <mergeCell ref="F33:L33"/>
    <mergeCell ref="J8:J9"/>
    <mergeCell ref="L8:L9"/>
    <mergeCell ref="A30:N30"/>
    <mergeCell ref="B32:E32"/>
    <mergeCell ref="F32:L32"/>
    <mergeCell ref="H7:H9"/>
    <mergeCell ref="I7:J7"/>
    <mergeCell ref="K7:K9"/>
    <mergeCell ref="L7:M7"/>
    <mergeCell ref="N7:N9"/>
    <mergeCell ref="A6:A9"/>
    <mergeCell ref="B6:B9"/>
    <mergeCell ref="C6:E6"/>
    <mergeCell ref="F6:H6"/>
    <mergeCell ref="I6:K6"/>
    <mergeCell ref="F8:F9"/>
    <mergeCell ref="G8:G9"/>
    <mergeCell ref="I8:I9"/>
    <mergeCell ref="L6:N6"/>
    <mergeCell ref="D8:D9"/>
    <mergeCell ref="E7:E9"/>
    <mergeCell ref="F7:G7"/>
    <mergeCell ref="C7:D7"/>
    <mergeCell ref="C8:C9"/>
    <mergeCell ref="M8:M9"/>
    <mergeCell ref="O6:Q6"/>
    <mergeCell ref="O7:P7"/>
    <mergeCell ref="Q7:Q9"/>
    <mergeCell ref="O8:O9"/>
    <mergeCell ref="P8:P9"/>
  </mergeCells>
  <pageMargins left="0.7" right="0.7" top="0.75" bottom="0.75" header="0.3" footer="0.3"/>
  <pageSetup paperSize="9" scale="69" orientation="landscape" r:id="rId1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view="pageBreakPreview" topLeftCell="A7" zoomScale="85" zoomScaleSheetLayoutView="85" workbookViewId="0">
      <selection activeCell="F15" sqref="F15"/>
    </sheetView>
  </sheetViews>
  <sheetFormatPr defaultColWidth="9.140625" defaultRowHeight="13.5" outlineLevelRow="1"/>
  <cols>
    <col min="1" max="1" width="4" style="119" customWidth="1"/>
    <col min="2" max="2" width="40.7109375" style="119" customWidth="1"/>
    <col min="3" max="3" width="11.7109375" style="119" customWidth="1"/>
    <col min="4" max="4" width="12.85546875" style="119" customWidth="1"/>
    <col min="5" max="5" width="10.140625" style="119" customWidth="1" collapsed="1"/>
    <col min="6" max="7" width="11.7109375" style="119" customWidth="1"/>
    <col min="8" max="8" width="10.5703125" style="119" customWidth="1"/>
    <col min="9" max="10" width="11.7109375" style="119" customWidth="1"/>
    <col min="11" max="11" width="11.7109375" style="119" customWidth="1" collapsed="1"/>
    <col min="12" max="14" width="11.7109375" style="119" customWidth="1"/>
    <col min="15" max="17" width="11.7109375" style="119" hidden="1" customWidth="1"/>
    <col min="18" max="16384" width="9.140625" style="119"/>
  </cols>
  <sheetData>
    <row r="1" spans="1:18" ht="15" customHeight="1">
      <c r="A1" s="162" t="s">
        <v>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8" ht="15" customHeight="1">
      <c r="A2" s="163" t="s">
        <v>81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8" ht="15" customHeight="1">
      <c r="A3" s="149" t="s">
        <v>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8" ht="18" customHeight="1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4.5" customHeight="1" thickBot="1">
      <c r="A5" s="70"/>
      <c r="B5" s="70"/>
      <c r="C5" s="70"/>
      <c r="D5" s="70"/>
      <c r="E5" s="70"/>
      <c r="F5" s="70"/>
      <c r="G5" s="70"/>
      <c r="H5" s="70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22.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20" customFormat="1" ht="14.45" hidden="1" customHeight="1" outlineLevel="1">
      <c r="A10" s="53"/>
      <c r="B10" s="53"/>
      <c r="C10" s="115">
        <v>1.5</v>
      </c>
      <c r="D10" s="55">
        <v>1600</v>
      </c>
      <c r="E10" s="71">
        <v>0.3</v>
      </c>
      <c r="F10" s="115">
        <v>1.5</v>
      </c>
      <c r="G10" s="55">
        <v>1600</v>
      </c>
      <c r="H10" s="56">
        <v>0.3</v>
      </c>
      <c r="I10" s="113">
        <v>1.5</v>
      </c>
      <c r="J10" s="55">
        <v>1600</v>
      </c>
      <c r="K10" s="57">
        <v>0.3</v>
      </c>
      <c r="L10" s="101">
        <v>1.5</v>
      </c>
      <c r="M10" s="102">
        <v>1600</v>
      </c>
      <c r="N10" s="103">
        <v>0.3</v>
      </c>
      <c r="O10" s="101">
        <v>1.4</v>
      </c>
      <c r="P10" s="102">
        <v>1300</v>
      </c>
      <c r="Q10" s="103">
        <v>0.3</v>
      </c>
    </row>
    <row r="11" spans="1:18" s="120" customFormat="1" ht="13.9" hidden="1" customHeight="1" outlineLevel="1" thickBot="1">
      <c r="A11" s="61"/>
      <c r="B11" s="61"/>
      <c r="C11" s="116"/>
      <c r="D11" s="44">
        <v>700</v>
      </c>
      <c r="E11" s="44"/>
      <c r="F11" s="116"/>
      <c r="G11" s="44">
        <v>600</v>
      </c>
      <c r="H11" s="45"/>
      <c r="I11" s="114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ht="27.75" customHeight="1" collapsed="1">
      <c r="A12" s="28">
        <v>1</v>
      </c>
      <c r="B12" s="33" t="s">
        <v>37</v>
      </c>
      <c r="C12" s="25">
        <v>12000</v>
      </c>
      <c r="D12" s="22">
        <v>8000</v>
      </c>
      <c r="E12" s="23" t="s">
        <v>2</v>
      </c>
      <c r="F12" s="25">
        <v>9900</v>
      </c>
      <c r="G12" s="22">
        <v>6600</v>
      </c>
      <c r="H12" s="23" t="s">
        <v>2</v>
      </c>
      <c r="I12" s="25">
        <v>10500</v>
      </c>
      <c r="J12" s="22">
        <v>7000</v>
      </c>
      <c r="K12" s="23" t="s">
        <v>2</v>
      </c>
      <c r="L12" s="24">
        <v>10800</v>
      </c>
      <c r="M12" s="22">
        <v>7200</v>
      </c>
      <c r="N12" s="23" t="s">
        <v>2</v>
      </c>
      <c r="O12" s="24">
        <v>16650.508474576272</v>
      </c>
      <c r="P12" s="24">
        <f t="shared" ref="P12:P29" si="0">IF((O12/2)&lt;M12,M12,(O12/2))</f>
        <v>8325.2542372881362</v>
      </c>
      <c r="Q12" s="23" t="s">
        <v>2</v>
      </c>
      <c r="R12" s="68"/>
    </row>
    <row r="13" spans="1:18" ht="27.75" customHeight="1" thickBot="1">
      <c r="A13" s="27">
        <v>2</v>
      </c>
      <c r="B13" s="34" t="s">
        <v>38</v>
      </c>
      <c r="C13" s="16">
        <v>11250</v>
      </c>
      <c r="D13" s="10">
        <v>7500</v>
      </c>
      <c r="E13" s="17" t="s">
        <v>2</v>
      </c>
      <c r="F13" s="16">
        <v>9150</v>
      </c>
      <c r="G13" s="10">
        <v>6100</v>
      </c>
      <c r="H13" s="17" t="s">
        <v>2</v>
      </c>
      <c r="I13" s="16">
        <v>9750</v>
      </c>
      <c r="J13" s="10">
        <v>6500</v>
      </c>
      <c r="K13" s="17" t="s">
        <v>2</v>
      </c>
      <c r="L13" s="14">
        <v>10050</v>
      </c>
      <c r="M13" s="7">
        <v>6700</v>
      </c>
      <c r="N13" s="17" t="s">
        <v>2</v>
      </c>
      <c r="O13" s="14">
        <v>16650.508474576272</v>
      </c>
      <c r="P13" s="14">
        <f t="shared" si="0"/>
        <v>8325.2542372881362</v>
      </c>
      <c r="Q13" s="17" t="s">
        <v>2</v>
      </c>
      <c r="R13" s="68"/>
    </row>
    <row r="14" spans="1:18" ht="30" customHeight="1">
      <c r="A14" s="28">
        <v>3</v>
      </c>
      <c r="B14" s="33" t="s">
        <v>25</v>
      </c>
      <c r="C14" s="25">
        <v>13350</v>
      </c>
      <c r="D14" s="48">
        <v>8900</v>
      </c>
      <c r="E14" s="23" t="s">
        <v>2</v>
      </c>
      <c r="F14" s="25">
        <v>11250.000000000002</v>
      </c>
      <c r="G14" s="22">
        <v>7500.0000000000009</v>
      </c>
      <c r="H14" s="23" t="s">
        <v>2</v>
      </c>
      <c r="I14" s="25">
        <v>11850.000000000002</v>
      </c>
      <c r="J14" s="22">
        <v>7900.0000000000009</v>
      </c>
      <c r="K14" s="23" t="s">
        <v>2</v>
      </c>
      <c r="L14" s="24">
        <v>12150.000000000002</v>
      </c>
      <c r="M14" s="22">
        <v>8100.0000000000009</v>
      </c>
      <c r="N14" s="23" t="s">
        <v>2</v>
      </c>
      <c r="O14" s="24">
        <v>18681.694915254237</v>
      </c>
      <c r="P14" s="24">
        <f t="shared" si="0"/>
        <v>9340.8474576271183</v>
      </c>
      <c r="Q14" s="23" t="s">
        <v>2</v>
      </c>
      <c r="R14" s="68"/>
    </row>
    <row r="15" spans="1:18" ht="24.75" customHeight="1" thickBot="1">
      <c r="A15" s="27">
        <v>4</v>
      </c>
      <c r="B15" s="34" t="s">
        <v>29</v>
      </c>
      <c r="C15" s="16">
        <v>12450</v>
      </c>
      <c r="D15" s="7">
        <v>8300</v>
      </c>
      <c r="E15" s="17" t="s">
        <v>2</v>
      </c>
      <c r="F15" s="16">
        <v>10350</v>
      </c>
      <c r="G15" s="117">
        <v>6900</v>
      </c>
      <c r="H15" s="17" t="s">
        <v>2</v>
      </c>
      <c r="I15" s="16">
        <v>10950</v>
      </c>
      <c r="J15" s="7">
        <v>7300</v>
      </c>
      <c r="K15" s="17" t="s">
        <v>2</v>
      </c>
      <c r="L15" s="14">
        <v>11250</v>
      </c>
      <c r="M15" s="7">
        <v>7500</v>
      </c>
      <c r="N15" s="17" t="s">
        <v>2</v>
      </c>
      <c r="O15" s="14">
        <v>18681.694915254237</v>
      </c>
      <c r="P15" s="14">
        <f t="shared" si="0"/>
        <v>9340.8474576271183</v>
      </c>
      <c r="Q15" s="17" t="s">
        <v>2</v>
      </c>
      <c r="R15" s="68"/>
    </row>
    <row r="16" spans="1:18" ht="37.5" customHeight="1">
      <c r="A16" s="28">
        <v>5</v>
      </c>
      <c r="B16" s="34" t="s">
        <v>26</v>
      </c>
      <c r="C16" s="16">
        <v>15600</v>
      </c>
      <c r="D16" s="117">
        <v>10400</v>
      </c>
      <c r="E16" s="17">
        <v>7280</v>
      </c>
      <c r="F16" s="16">
        <v>13500</v>
      </c>
      <c r="G16" s="7">
        <v>9000</v>
      </c>
      <c r="H16" s="17">
        <v>6300</v>
      </c>
      <c r="I16" s="16">
        <v>15600</v>
      </c>
      <c r="J16" s="117">
        <v>10400</v>
      </c>
      <c r="K16" s="17">
        <v>7280</v>
      </c>
      <c r="L16" s="14">
        <v>15900</v>
      </c>
      <c r="M16" s="7">
        <v>10600</v>
      </c>
      <c r="N16" s="17">
        <v>7420</v>
      </c>
      <c r="O16" s="14">
        <v>25589.152542372882</v>
      </c>
      <c r="P16" s="14">
        <f t="shared" si="0"/>
        <v>12794.576271186441</v>
      </c>
      <c r="Q16" s="17">
        <f t="shared" ref="Q16:Q23" si="1">P16-(P16*$N$10)</f>
        <v>8956.203389830509</v>
      </c>
      <c r="R16" s="68"/>
    </row>
    <row r="17" spans="1:18" ht="27.75" customHeight="1" thickBot="1">
      <c r="A17" s="27">
        <v>6</v>
      </c>
      <c r="B17" s="34" t="s">
        <v>14</v>
      </c>
      <c r="C17" s="16">
        <v>14400</v>
      </c>
      <c r="D17" s="7">
        <v>9600</v>
      </c>
      <c r="E17" s="17">
        <v>6720</v>
      </c>
      <c r="F17" s="16">
        <v>12300</v>
      </c>
      <c r="G17" s="117">
        <v>8200</v>
      </c>
      <c r="H17" s="17">
        <v>5740</v>
      </c>
      <c r="I17" s="16">
        <v>14400</v>
      </c>
      <c r="J17" s="7">
        <v>9600</v>
      </c>
      <c r="K17" s="17">
        <v>6720</v>
      </c>
      <c r="L17" s="14">
        <v>14700</v>
      </c>
      <c r="M17" s="7">
        <v>9800</v>
      </c>
      <c r="N17" s="17">
        <v>6860</v>
      </c>
      <c r="O17" s="14">
        <v>25589.152542372882</v>
      </c>
      <c r="P17" s="14">
        <f t="shared" si="0"/>
        <v>12794.576271186441</v>
      </c>
      <c r="Q17" s="17">
        <f t="shared" si="1"/>
        <v>8956.203389830509</v>
      </c>
      <c r="R17" s="68"/>
    </row>
    <row r="18" spans="1:18" ht="27.75" customHeight="1">
      <c r="A18" s="28">
        <v>7</v>
      </c>
      <c r="B18" s="34" t="s">
        <v>36</v>
      </c>
      <c r="C18" s="16">
        <v>15900</v>
      </c>
      <c r="D18" s="7">
        <v>10600</v>
      </c>
      <c r="E18" s="17">
        <v>7420</v>
      </c>
      <c r="F18" s="16">
        <v>13800</v>
      </c>
      <c r="G18" s="5">
        <v>9200</v>
      </c>
      <c r="H18" s="17">
        <v>6440</v>
      </c>
      <c r="I18" s="16">
        <v>15900</v>
      </c>
      <c r="J18" s="7">
        <v>10600</v>
      </c>
      <c r="K18" s="17">
        <v>7420</v>
      </c>
      <c r="L18" s="14">
        <v>16200</v>
      </c>
      <c r="M18" s="7">
        <v>10800</v>
      </c>
      <c r="N18" s="17">
        <v>7560</v>
      </c>
      <c r="O18" s="14">
        <v>25589.152542372882</v>
      </c>
      <c r="P18" s="14">
        <f t="shared" si="0"/>
        <v>12794.576271186441</v>
      </c>
      <c r="Q18" s="17">
        <f t="shared" si="1"/>
        <v>8956.203389830509</v>
      </c>
      <c r="R18" s="68"/>
    </row>
    <row r="19" spans="1:18" ht="27" customHeight="1" thickBot="1">
      <c r="A19" s="27">
        <v>8</v>
      </c>
      <c r="B19" s="34" t="s">
        <v>15</v>
      </c>
      <c r="C19" s="16">
        <v>14850</v>
      </c>
      <c r="D19" s="117">
        <v>9900</v>
      </c>
      <c r="E19" s="17">
        <v>6930</v>
      </c>
      <c r="F19" s="16">
        <v>12750</v>
      </c>
      <c r="G19" s="5">
        <v>8500</v>
      </c>
      <c r="H19" s="17">
        <v>5950</v>
      </c>
      <c r="I19" s="16">
        <v>13350</v>
      </c>
      <c r="J19" s="7">
        <v>8900</v>
      </c>
      <c r="K19" s="17">
        <v>6230</v>
      </c>
      <c r="L19" s="14">
        <v>13650</v>
      </c>
      <c r="M19" s="7">
        <v>9100</v>
      </c>
      <c r="N19" s="17">
        <v>6370</v>
      </c>
      <c r="O19" s="14">
        <v>25589.152542372882</v>
      </c>
      <c r="P19" s="14">
        <f t="shared" si="0"/>
        <v>12794.576271186441</v>
      </c>
      <c r="Q19" s="17">
        <f t="shared" si="1"/>
        <v>8956.203389830509</v>
      </c>
      <c r="R19" s="68"/>
    </row>
    <row r="20" spans="1:18" ht="26.25" customHeight="1">
      <c r="A20" s="28">
        <v>9</v>
      </c>
      <c r="B20" s="34" t="s">
        <v>16</v>
      </c>
      <c r="C20" s="16">
        <v>13800</v>
      </c>
      <c r="D20" s="7">
        <v>9200</v>
      </c>
      <c r="E20" s="17">
        <v>6440</v>
      </c>
      <c r="F20" s="16">
        <v>11700</v>
      </c>
      <c r="G20" s="5">
        <v>7800</v>
      </c>
      <c r="H20" s="17">
        <v>5460</v>
      </c>
      <c r="I20" s="16">
        <v>12300</v>
      </c>
      <c r="J20" s="7">
        <v>8200</v>
      </c>
      <c r="K20" s="17">
        <v>5740</v>
      </c>
      <c r="L20" s="14">
        <v>12600</v>
      </c>
      <c r="M20" s="7">
        <v>8400</v>
      </c>
      <c r="N20" s="17">
        <v>5880</v>
      </c>
      <c r="O20" s="14">
        <v>25589.152542372882</v>
      </c>
      <c r="P20" s="14">
        <f t="shared" si="0"/>
        <v>12794.576271186441</v>
      </c>
      <c r="Q20" s="17">
        <f t="shared" si="1"/>
        <v>8956.203389830509</v>
      </c>
      <c r="R20" s="68"/>
    </row>
    <row r="21" spans="1:18" ht="26.25" customHeight="1" thickBot="1">
      <c r="A21" s="27">
        <v>10</v>
      </c>
      <c r="B21" s="34" t="s">
        <v>17</v>
      </c>
      <c r="C21" s="16">
        <v>16800</v>
      </c>
      <c r="D21" s="117">
        <v>11200</v>
      </c>
      <c r="E21" s="17">
        <v>7840</v>
      </c>
      <c r="F21" s="16">
        <v>14700</v>
      </c>
      <c r="G21" s="7">
        <v>9800</v>
      </c>
      <c r="H21" s="17">
        <v>6860</v>
      </c>
      <c r="I21" s="16">
        <v>16800</v>
      </c>
      <c r="J21" s="10">
        <v>11200</v>
      </c>
      <c r="K21" s="17">
        <v>7840</v>
      </c>
      <c r="L21" s="14">
        <v>17100</v>
      </c>
      <c r="M21" s="7">
        <v>11400</v>
      </c>
      <c r="N21" s="17">
        <v>7980</v>
      </c>
      <c r="O21" s="14">
        <v>29096.271186440677</v>
      </c>
      <c r="P21" s="14">
        <f t="shared" si="0"/>
        <v>14548.135593220339</v>
      </c>
      <c r="Q21" s="17">
        <f t="shared" si="1"/>
        <v>10183.694915254237</v>
      </c>
      <c r="R21" s="68"/>
    </row>
    <row r="22" spans="1:18" ht="26.25" customHeight="1">
      <c r="A22" s="28">
        <v>11</v>
      </c>
      <c r="B22" s="34" t="s">
        <v>18</v>
      </c>
      <c r="C22" s="16">
        <v>15450</v>
      </c>
      <c r="D22" s="7">
        <v>10300</v>
      </c>
      <c r="E22" s="17">
        <v>7210</v>
      </c>
      <c r="F22" s="16">
        <v>13350</v>
      </c>
      <c r="G22" s="7">
        <v>8900</v>
      </c>
      <c r="H22" s="17">
        <v>6230</v>
      </c>
      <c r="I22" s="16">
        <v>15450</v>
      </c>
      <c r="J22" s="10">
        <v>10300</v>
      </c>
      <c r="K22" s="17">
        <v>7210</v>
      </c>
      <c r="L22" s="14">
        <v>15750</v>
      </c>
      <c r="M22" s="7">
        <v>10500</v>
      </c>
      <c r="N22" s="17">
        <v>7350</v>
      </c>
      <c r="O22" s="14">
        <v>29096.271186440677</v>
      </c>
      <c r="P22" s="14">
        <f t="shared" si="0"/>
        <v>14548.135593220339</v>
      </c>
      <c r="Q22" s="17">
        <f t="shared" si="1"/>
        <v>10183.694915254237</v>
      </c>
      <c r="R22" s="68"/>
    </row>
    <row r="23" spans="1:18" ht="30" customHeight="1" thickBot="1">
      <c r="A23" s="27">
        <v>12</v>
      </c>
      <c r="B23" s="35" t="s">
        <v>27</v>
      </c>
      <c r="C23" s="1">
        <v>14025</v>
      </c>
      <c r="D23" s="10">
        <v>9350</v>
      </c>
      <c r="E23" s="3">
        <v>6545</v>
      </c>
      <c r="F23" s="1">
        <v>11925</v>
      </c>
      <c r="G23" s="10">
        <v>7950</v>
      </c>
      <c r="H23" s="3">
        <v>5565</v>
      </c>
      <c r="I23" s="1">
        <v>12525</v>
      </c>
      <c r="J23" s="10">
        <v>8350</v>
      </c>
      <c r="K23" s="3">
        <v>5845</v>
      </c>
      <c r="L23" s="8">
        <v>12825</v>
      </c>
      <c r="M23" s="2">
        <v>8550</v>
      </c>
      <c r="N23" s="3">
        <v>5985</v>
      </c>
      <c r="O23" s="97">
        <v>26023.389830508477</v>
      </c>
      <c r="P23" s="2">
        <f t="shared" si="0"/>
        <v>13011.694915254238</v>
      </c>
      <c r="Q23" s="3">
        <f t="shared" si="1"/>
        <v>9108.1864406779678</v>
      </c>
      <c r="R23" s="68"/>
    </row>
    <row r="24" spans="1:18" ht="39.75" customHeight="1">
      <c r="A24" s="28">
        <v>13</v>
      </c>
      <c r="B24" s="36" t="s">
        <v>19</v>
      </c>
      <c r="C24" s="12">
        <v>13200</v>
      </c>
      <c r="D24" s="22">
        <v>8800</v>
      </c>
      <c r="E24" s="13" t="s">
        <v>2</v>
      </c>
      <c r="F24" s="12">
        <v>11100</v>
      </c>
      <c r="G24" s="22">
        <v>7400</v>
      </c>
      <c r="H24" s="13" t="s">
        <v>2</v>
      </c>
      <c r="I24" s="12">
        <v>11700</v>
      </c>
      <c r="J24" s="22">
        <v>7800</v>
      </c>
      <c r="K24" s="13" t="s">
        <v>2</v>
      </c>
      <c r="L24" s="9">
        <v>12000</v>
      </c>
      <c r="M24" s="10">
        <v>8000</v>
      </c>
      <c r="N24" s="13" t="s">
        <v>2</v>
      </c>
      <c r="O24" s="9">
        <v>22523.389830508477</v>
      </c>
      <c r="P24" s="9">
        <f t="shared" si="0"/>
        <v>11261.694915254238</v>
      </c>
      <c r="Q24" s="13" t="s">
        <v>2</v>
      </c>
      <c r="R24" s="68"/>
    </row>
    <row r="25" spans="1:18" ht="26.25" customHeight="1" thickBot="1">
      <c r="A25" s="27">
        <v>14</v>
      </c>
      <c r="B25" s="34" t="s">
        <v>20</v>
      </c>
      <c r="C25" s="16">
        <v>13950</v>
      </c>
      <c r="D25" s="7">
        <v>9300</v>
      </c>
      <c r="E25" s="17">
        <v>6510</v>
      </c>
      <c r="F25" s="16">
        <v>11850</v>
      </c>
      <c r="G25" s="7">
        <v>7900</v>
      </c>
      <c r="H25" s="17">
        <v>5530</v>
      </c>
      <c r="I25" s="16">
        <v>12450</v>
      </c>
      <c r="J25" s="117">
        <v>8300</v>
      </c>
      <c r="K25" s="17">
        <v>5810</v>
      </c>
      <c r="L25" s="14">
        <v>12750</v>
      </c>
      <c r="M25" s="7">
        <v>8500</v>
      </c>
      <c r="N25" s="17">
        <v>5950</v>
      </c>
      <c r="O25" s="14">
        <v>23836.779661016953</v>
      </c>
      <c r="P25" s="14">
        <f t="shared" si="0"/>
        <v>11918.389830508477</v>
      </c>
      <c r="Q25" s="17">
        <f>P25-(P25*$N$10)</f>
        <v>8342.8728813559337</v>
      </c>
      <c r="R25" s="68"/>
    </row>
    <row r="26" spans="1:18" ht="30" customHeight="1" thickBot="1">
      <c r="A26" s="28">
        <v>15</v>
      </c>
      <c r="B26" s="34" t="s">
        <v>21</v>
      </c>
      <c r="C26" s="16">
        <v>17250</v>
      </c>
      <c r="D26" s="117">
        <v>11500</v>
      </c>
      <c r="E26" s="17">
        <v>8050</v>
      </c>
      <c r="F26" s="16">
        <v>15150</v>
      </c>
      <c r="G26" s="7">
        <v>10100</v>
      </c>
      <c r="H26" s="17">
        <v>7070</v>
      </c>
      <c r="I26" s="16">
        <v>15750</v>
      </c>
      <c r="J26" s="7">
        <v>10500</v>
      </c>
      <c r="K26" s="17">
        <v>7350</v>
      </c>
      <c r="L26" s="14">
        <v>16050</v>
      </c>
      <c r="M26" s="7">
        <v>10700</v>
      </c>
      <c r="N26" s="17">
        <v>7490</v>
      </c>
      <c r="O26" s="14">
        <v>36109.322033898301</v>
      </c>
      <c r="P26" s="14">
        <f t="shared" si="0"/>
        <v>18054.661016949151</v>
      </c>
      <c r="Q26" s="17">
        <f>P26-(P26*$N$10)</f>
        <v>12638.262711864405</v>
      </c>
      <c r="R26" s="68"/>
    </row>
    <row r="27" spans="1:18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v>44877.118644067799</v>
      </c>
      <c r="P27" s="14">
        <f t="shared" si="0"/>
        <v>22438.5593220339</v>
      </c>
      <c r="Q27" s="17">
        <f>P27-(P27*$N$10)</f>
        <v>15706.991525423731</v>
      </c>
      <c r="R27" s="68"/>
    </row>
    <row r="28" spans="1:18" ht="30" customHeight="1" thickBot="1">
      <c r="A28" s="28">
        <v>16</v>
      </c>
      <c r="B28" s="35" t="s">
        <v>23</v>
      </c>
      <c r="C28" s="1">
        <v>24300</v>
      </c>
      <c r="D28" s="2">
        <v>16200</v>
      </c>
      <c r="E28" s="3">
        <v>11340</v>
      </c>
      <c r="F28" s="1">
        <v>22200</v>
      </c>
      <c r="G28" s="2">
        <v>14800</v>
      </c>
      <c r="H28" s="3">
        <v>10360</v>
      </c>
      <c r="I28" s="1">
        <v>24300</v>
      </c>
      <c r="J28" s="2">
        <v>16200</v>
      </c>
      <c r="K28" s="3">
        <v>11340</v>
      </c>
      <c r="L28" s="8">
        <v>24600</v>
      </c>
      <c r="M28" s="2">
        <v>16400</v>
      </c>
      <c r="N28" s="3">
        <v>11480</v>
      </c>
      <c r="O28" s="8">
        <v>44877.118644067799</v>
      </c>
      <c r="P28" s="8">
        <f t="shared" si="0"/>
        <v>22438.5593220339</v>
      </c>
      <c r="Q28" s="3">
        <f>P28-(P28*$N$10)</f>
        <v>15706.991525423731</v>
      </c>
      <c r="R28" s="68"/>
    </row>
    <row r="29" spans="1:18" ht="21.75" customHeight="1" thickBot="1">
      <c r="A29" s="4">
        <v>17</v>
      </c>
      <c r="B29" s="43" t="s">
        <v>24</v>
      </c>
      <c r="C29" s="79">
        <v>14475</v>
      </c>
      <c r="D29" s="30">
        <v>9650</v>
      </c>
      <c r="E29" s="31">
        <v>6755</v>
      </c>
      <c r="F29" s="79">
        <v>11325</v>
      </c>
      <c r="G29" s="30">
        <v>7550</v>
      </c>
      <c r="H29" s="31">
        <v>5285</v>
      </c>
      <c r="I29" s="79">
        <v>14475</v>
      </c>
      <c r="J29" s="30">
        <v>9650</v>
      </c>
      <c r="K29" s="31">
        <v>6755</v>
      </c>
      <c r="L29" s="80">
        <v>14775</v>
      </c>
      <c r="M29" s="30">
        <v>9850</v>
      </c>
      <c r="N29" s="31">
        <v>6895</v>
      </c>
      <c r="O29" s="74">
        <v>27342.711864406781</v>
      </c>
      <c r="P29" s="74">
        <f t="shared" si="0"/>
        <v>13671.355932203391</v>
      </c>
      <c r="Q29" s="73">
        <f>P29-(P29*$N$10)</f>
        <v>9569.9491525423728</v>
      </c>
      <c r="R29" s="68"/>
    </row>
    <row r="30" spans="1:18" ht="12.75" hidden="1" customHeight="1" thickBo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68"/>
    </row>
    <row r="31" spans="1:18" ht="18" hidden="1" customHeight="1">
      <c r="C31" s="81">
        <v>500</v>
      </c>
      <c r="D31" s="82"/>
      <c r="E31" s="81"/>
      <c r="F31" s="81"/>
      <c r="G31" s="81"/>
      <c r="H31" s="81"/>
      <c r="I31" s="81"/>
      <c r="J31" s="82"/>
      <c r="K31" s="68"/>
      <c r="L31" s="68"/>
      <c r="M31" s="68"/>
      <c r="N31" s="68"/>
      <c r="O31" s="68"/>
      <c r="P31" s="68"/>
      <c r="Q31" s="68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2:12" ht="13.5" customHeight="1">
      <c r="E33" s="135"/>
      <c r="F33" s="135"/>
      <c r="G33" s="135"/>
    </row>
    <row r="35" spans="2:12" ht="13.5" customHeight="1">
      <c r="B35" s="75"/>
      <c r="C35" s="118"/>
      <c r="D35" s="118"/>
      <c r="E35" s="83"/>
      <c r="F35" s="84"/>
      <c r="G35" s="84"/>
      <c r="H35" s="83"/>
      <c r="I35" s="83"/>
      <c r="J35" s="83"/>
    </row>
    <row r="37" spans="2:12" ht="13.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2:12" ht="13.5" customHeight="1"/>
    <row r="40" spans="2:12" ht="13.5" customHeight="1">
      <c r="C40" s="118"/>
      <c r="D40" s="118"/>
    </row>
  </sheetData>
  <mergeCells count="37">
    <mergeCell ref="I7:J7"/>
    <mergeCell ref="F8:F9"/>
    <mergeCell ref="G8:G9"/>
    <mergeCell ref="K7:K9"/>
    <mergeCell ref="L7:M7"/>
    <mergeCell ref="B37:E37"/>
    <mergeCell ref="F37:L37"/>
    <mergeCell ref="E33:G33"/>
    <mergeCell ref="A3:N3"/>
    <mergeCell ref="A1:N1"/>
    <mergeCell ref="A2:N2"/>
    <mergeCell ref="A4:Q4"/>
    <mergeCell ref="A6:A9"/>
    <mergeCell ref="B6:B9"/>
    <mergeCell ref="C6:E6"/>
    <mergeCell ref="F6:H6"/>
    <mergeCell ref="I6:K6"/>
    <mergeCell ref="L6:N6"/>
    <mergeCell ref="A30:N30"/>
    <mergeCell ref="B32:E32"/>
    <mergeCell ref="F32:L32"/>
    <mergeCell ref="O6:Q6"/>
    <mergeCell ref="C7:D7"/>
    <mergeCell ref="E7:E9"/>
    <mergeCell ref="O7:P7"/>
    <mergeCell ref="Q7:Q9"/>
    <mergeCell ref="C8:C9"/>
    <mergeCell ref="D8:D9"/>
    <mergeCell ref="N7:N9"/>
    <mergeCell ref="F7:G7"/>
    <mergeCell ref="O8:O9"/>
    <mergeCell ref="P8:P9"/>
    <mergeCell ref="I8:I9"/>
    <mergeCell ref="J8:J9"/>
    <mergeCell ref="L8:L9"/>
    <mergeCell ref="M8:M9"/>
    <mergeCell ref="H7:H9"/>
  </mergeCells>
  <pageMargins left="0.7" right="0.7" top="0.75" bottom="0.75" header="0.3" footer="0.3"/>
  <pageSetup paperSize="9" scale="70" orientation="landscape" r:id="rId1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opLeftCell="A7" zoomScale="85" zoomScaleNormal="85" zoomScaleSheetLayoutView="70" workbookViewId="0">
      <selection activeCell="J19" sqref="J19"/>
    </sheetView>
  </sheetViews>
  <sheetFormatPr defaultColWidth="9.140625" defaultRowHeight="13.5" outlineLevelRow="1"/>
  <cols>
    <col min="1" max="1" width="4" style="49" customWidth="1"/>
    <col min="2" max="2" width="40.7109375" style="49" customWidth="1"/>
    <col min="3" max="3" width="11.7109375" style="49" customWidth="1"/>
    <col min="4" max="4" width="12.5703125" style="49" customWidth="1"/>
    <col min="5" max="5" width="10.140625" style="49" customWidth="1" collapsed="1"/>
    <col min="6" max="7" width="11.7109375" style="49" customWidth="1"/>
    <col min="8" max="8" width="10.5703125" style="49" customWidth="1"/>
    <col min="9" max="10" width="11.7109375" style="49" customWidth="1"/>
    <col min="11" max="11" width="11.7109375" style="49" customWidth="1" collapsed="1"/>
    <col min="12" max="14" width="11.7109375" style="49" customWidth="1"/>
    <col min="15" max="17" width="11.7109375" style="104" hidden="1" customWidth="1"/>
    <col min="18" max="16384" width="9.140625" style="49"/>
  </cols>
  <sheetData>
    <row r="1" spans="1:18" ht="15" customHeight="1">
      <c r="A1" s="162" t="s">
        <v>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49"/>
      <c r="P1" s="49"/>
      <c r="Q1" s="49"/>
    </row>
    <row r="2" spans="1:18" ht="15" customHeight="1">
      <c r="A2" s="163" t="s">
        <v>62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49"/>
      <c r="P2" s="49"/>
      <c r="Q2" s="49"/>
    </row>
    <row r="3" spans="1:18" ht="15" customHeight="1">
      <c r="A3" s="149" t="s">
        <v>28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49"/>
      <c r="P3" s="49"/>
      <c r="Q3" s="49"/>
    </row>
    <row r="4" spans="1:18" ht="18" customHeight="1">
      <c r="A4" s="136" t="s">
        <v>10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</row>
    <row r="5" spans="1:18" ht="4.5" customHeight="1" thickBot="1">
      <c r="A5" s="70"/>
      <c r="B5" s="70"/>
      <c r="C5" s="70"/>
      <c r="D5" s="70"/>
      <c r="E5" s="70"/>
      <c r="F5" s="70"/>
      <c r="G5" s="70"/>
      <c r="H5" s="70"/>
    </row>
    <row r="6" spans="1:18" s="52" customFormat="1" ht="66" customHeight="1" thickBot="1">
      <c r="A6" s="156" t="s">
        <v>3</v>
      </c>
      <c r="B6" s="153" t="s">
        <v>0</v>
      </c>
      <c r="C6" s="137" t="str">
        <f>СКП!C6</f>
        <v xml:space="preserve">28.12.2018 г. - 08.01.2019 г.                                                                  Новогодние   праздники                                                   </v>
      </c>
      <c r="D6" s="138"/>
      <c r="E6" s="138"/>
      <c r="F6" s="137" t="str">
        <f>СКП!F6</f>
        <v>09.01.2019 г. - 28.02.2019 г.                              Низкий  сезон</v>
      </c>
      <c r="G6" s="138"/>
      <c r="H6" s="139"/>
      <c r="I6" s="159" t="str">
        <f>СКП!I6</f>
        <v xml:space="preserve">01.03.2019 г. - 30.04.2019 г.                                                                                               13.05.2019 г. - 31.05.2019 г.
12.11.2019 г. - 28.12.2019 г.                                                                   Средний  сезон                                                                               </v>
      </c>
      <c r="J6" s="138"/>
      <c r="K6" s="160"/>
      <c r="L6" s="137" t="str">
        <f>СКП!L6</f>
        <v xml:space="preserve">01.05.2019 г.- 12.05.2019 г.
01.06.2019 г. - 11.11.2019 г.
Высокий  сезон </v>
      </c>
      <c r="M6" s="138"/>
      <c r="N6" s="139"/>
      <c r="O6" s="137" t="str">
        <f>СКП!O6</f>
        <v>26.05.2018 г. - 17.07.2018 г.
Высокий  сезон 2</v>
      </c>
      <c r="P6" s="138"/>
      <c r="Q6" s="139"/>
    </row>
    <row r="7" spans="1:18" s="52" customFormat="1" ht="15">
      <c r="A7" s="157"/>
      <c r="B7" s="154"/>
      <c r="C7" s="133" t="s">
        <v>1</v>
      </c>
      <c r="D7" s="134"/>
      <c r="E7" s="152" t="s">
        <v>12</v>
      </c>
      <c r="F7" s="133" t="s">
        <v>1</v>
      </c>
      <c r="G7" s="134"/>
      <c r="H7" s="152" t="s">
        <v>12</v>
      </c>
      <c r="I7" s="133" t="s">
        <v>1</v>
      </c>
      <c r="J7" s="134"/>
      <c r="K7" s="152" t="s">
        <v>12</v>
      </c>
      <c r="L7" s="133" t="s">
        <v>1</v>
      </c>
      <c r="M7" s="134"/>
      <c r="N7" s="142" t="s">
        <v>12</v>
      </c>
      <c r="O7" s="133" t="s">
        <v>1</v>
      </c>
      <c r="P7" s="134"/>
      <c r="Q7" s="142" t="s">
        <v>12</v>
      </c>
    </row>
    <row r="8" spans="1:18" s="52" customFormat="1" ht="15" customHeight="1">
      <c r="A8" s="157"/>
      <c r="B8" s="154"/>
      <c r="C8" s="145" t="s">
        <v>7</v>
      </c>
      <c r="D8" s="147" t="s">
        <v>8</v>
      </c>
      <c r="E8" s="147"/>
      <c r="F8" s="145" t="s">
        <v>7</v>
      </c>
      <c r="G8" s="147" t="s">
        <v>8</v>
      </c>
      <c r="H8" s="147"/>
      <c r="I8" s="145" t="s">
        <v>7</v>
      </c>
      <c r="J8" s="147" t="s">
        <v>8</v>
      </c>
      <c r="K8" s="147"/>
      <c r="L8" s="145" t="s">
        <v>7</v>
      </c>
      <c r="M8" s="147" t="s">
        <v>8</v>
      </c>
      <c r="N8" s="143"/>
      <c r="O8" s="145" t="s">
        <v>7</v>
      </c>
      <c r="P8" s="147" t="s">
        <v>8</v>
      </c>
      <c r="Q8" s="143"/>
    </row>
    <row r="9" spans="1:18" s="52" customFormat="1" ht="20.25" customHeight="1" thickBot="1">
      <c r="A9" s="158"/>
      <c r="B9" s="155"/>
      <c r="C9" s="146"/>
      <c r="D9" s="148"/>
      <c r="E9" s="148"/>
      <c r="F9" s="146"/>
      <c r="G9" s="148"/>
      <c r="H9" s="148"/>
      <c r="I9" s="146"/>
      <c r="J9" s="148"/>
      <c r="K9" s="148"/>
      <c r="L9" s="146"/>
      <c r="M9" s="148"/>
      <c r="N9" s="144"/>
      <c r="O9" s="146"/>
      <c r="P9" s="148"/>
      <c r="Q9" s="144"/>
    </row>
    <row r="10" spans="1:18" s="111" customFormat="1" ht="14.45" hidden="1" customHeight="1" outlineLevel="1">
      <c r="A10" s="53"/>
      <c r="B10" s="53"/>
      <c r="C10" s="115">
        <v>1.5</v>
      </c>
      <c r="D10" s="55">
        <v>2000</v>
      </c>
      <c r="E10" s="71">
        <v>0.3</v>
      </c>
      <c r="F10" s="115">
        <v>1.5</v>
      </c>
      <c r="G10" s="55">
        <v>2000</v>
      </c>
      <c r="H10" s="56">
        <v>0.3</v>
      </c>
      <c r="I10" s="113">
        <v>1.5</v>
      </c>
      <c r="J10" s="55">
        <v>2000</v>
      </c>
      <c r="K10" s="57">
        <v>0.3</v>
      </c>
      <c r="L10" s="101">
        <v>1.5</v>
      </c>
      <c r="M10" s="102">
        <v>2000</v>
      </c>
      <c r="N10" s="103">
        <v>0.3</v>
      </c>
      <c r="O10" s="101">
        <v>1.4</v>
      </c>
      <c r="P10" s="102">
        <v>1300</v>
      </c>
      <c r="Q10" s="103">
        <v>0.3</v>
      </c>
    </row>
    <row r="11" spans="1:18" s="111" customFormat="1" ht="13.9" hidden="1" customHeight="1" outlineLevel="1" thickBot="1">
      <c r="A11" s="61"/>
      <c r="B11" s="61"/>
      <c r="C11" s="116"/>
      <c r="D11" s="44">
        <v>700</v>
      </c>
      <c r="E11" s="44"/>
      <c r="F11" s="116"/>
      <c r="G11" s="44">
        <v>600</v>
      </c>
      <c r="H11" s="45"/>
      <c r="I11" s="114"/>
      <c r="J11" s="64">
        <v>200</v>
      </c>
      <c r="K11" s="46"/>
      <c r="L11" s="65"/>
      <c r="M11" s="64"/>
      <c r="N11" s="45"/>
      <c r="O11" s="65"/>
      <c r="P11" s="64"/>
      <c r="Q11" s="45"/>
    </row>
    <row r="12" spans="1:18" s="112" customFormat="1" ht="27.75" customHeight="1" collapsed="1">
      <c r="A12" s="28">
        <v>1</v>
      </c>
      <c r="B12" s="33" t="s">
        <v>37</v>
      </c>
      <c r="C12" s="25">
        <v>12600</v>
      </c>
      <c r="D12" s="22">
        <v>8400</v>
      </c>
      <c r="E12" s="23" t="s">
        <v>2</v>
      </c>
      <c r="F12" s="25">
        <v>10500</v>
      </c>
      <c r="G12" s="22">
        <v>7000</v>
      </c>
      <c r="H12" s="23" t="s">
        <v>2</v>
      </c>
      <c r="I12" s="25">
        <v>11100</v>
      </c>
      <c r="J12" s="22">
        <v>7400</v>
      </c>
      <c r="K12" s="23" t="s">
        <v>2</v>
      </c>
      <c r="L12" s="24">
        <v>11400</v>
      </c>
      <c r="M12" s="22">
        <v>7600</v>
      </c>
      <c r="N12" s="23" t="s">
        <v>2</v>
      </c>
      <c r="O12" s="24">
        <v>16650.508474576272</v>
      </c>
      <c r="P12" s="24">
        <f t="shared" ref="P12:P29" si="0">IF((O12/2)&lt;M12,M12,(O12/2))</f>
        <v>8325.2542372881362</v>
      </c>
      <c r="Q12" s="23" t="s">
        <v>2</v>
      </c>
      <c r="R12" s="68"/>
    </row>
    <row r="13" spans="1:18" s="112" customFormat="1" ht="27.75" customHeight="1" thickBot="1">
      <c r="A13" s="27">
        <v>2</v>
      </c>
      <c r="B13" s="34" t="s">
        <v>38</v>
      </c>
      <c r="C13" s="16">
        <v>11850</v>
      </c>
      <c r="D13" s="10">
        <v>7900</v>
      </c>
      <c r="E13" s="17" t="s">
        <v>2</v>
      </c>
      <c r="F13" s="16">
        <v>9750</v>
      </c>
      <c r="G13" s="10">
        <v>6500</v>
      </c>
      <c r="H13" s="17" t="s">
        <v>2</v>
      </c>
      <c r="I13" s="16">
        <v>10350</v>
      </c>
      <c r="J13" s="10">
        <v>6900</v>
      </c>
      <c r="K13" s="17" t="s">
        <v>2</v>
      </c>
      <c r="L13" s="14">
        <v>10650</v>
      </c>
      <c r="M13" s="7">
        <v>7100</v>
      </c>
      <c r="N13" s="17" t="s">
        <v>2</v>
      </c>
      <c r="O13" s="14">
        <v>16650.508474576272</v>
      </c>
      <c r="P13" s="14">
        <f t="shared" si="0"/>
        <v>8325.2542372881362</v>
      </c>
      <c r="Q13" s="17" t="s">
        <v>2</v>
      </c>
      <c r="R13" s="68"/>
    </row>
    <row r="14" spans="1:18" s="112" customFormat="1" ht="30" customHeight="1">
      <c r="A14" s="28">
        <v>3</v>
      </c>
      <c r="B14" s="33" t="s">
        <v>25</v>
      </c>
      <c r="C14" s="25">
        <v>13950</v>
      </c>
      <c r="D14" s="48">
        <v>9300</v>
      </c>
      <c r="E14" s="23" t="s">
        <v>2</v>
      </c>
      <c r="F14" s="25">
        <v>11850.000000000002</v>
      </c>
      <c r="G14" s="22">
        <v>7900.0000000000009</v>
      </c>
      <c r="H14" s="23" t="s">
        <v>2</v>
      </c>
      <c r="I14" s="25">
        <v>12450</v>
      </c>
      <c r="J14" s="22">
        <v>8300</v>
      </c>
      <c r="K14" s="23" t="s">
        <v>2</v>
      </c>
      <c r="L14" s="24">
        <v>12750</v>
      </c>
      <c r="M14" s="22">
        <v>8500</v>
      </c>
      <c r="N14" s="23" t="s">
        <v>2</v>
      </c>
      <c r="O14" s="24">
        <v>18681.694915254237</v>
      </c>
      <c r="P14" s="24">
        <f t="shared" si="0"/>
        <v>9340.8474576271183</v>
      </c>
      <c r="Q14" s="23" t="s">
        <v>2</v>
      </c>
      <c r="R14" s="68"/>
    </row>
    <row r="15" spans="1:18" s="112" customFormat="1" ht="24.75" customHeight="1" thickBot="1">
      <c r="A15" s="27">
        <v>4</v>
      </c>
      <c r="B15" s="34" t="s">
        <v>29</v>
      </c>
      <c r="C15" s="16">
        <v>13050</v>
      </c>
      <c r="D15" s="7">
        <v>8700</v>
      </c>
      <c r="E15" s="17" t="s">
        <v>2</v>
      </c>
      <c r="F15" s="16">
        <v>10950</v>
      </c>
      <c r="G15" s="117">
        <v>7300</v>
      </c>
      <c r="H15" s="17" t="s">
        <v>2</v>
      </c>
      <c r="I15" s="16">
        <v>11550</v>
      </c>
      <c r="J15" s="7">
        <v>7700</v>
      </c>
      <c r="K15" s="17" t="s">
        <v>2</v>
      </c>
      <c r="L15" s="14">
        <v>11850</v>
      </c>
      <c r="M15" s="7">
        <v>7900</v>
      </c>
      <c r="N15" s="17" t="s">
        <v>2</v>
      </c>
      <c r="O15" s="14">
        <v>18681.694915254237</v>
      </c>
      <c r="P15" s="14">
        <f t="shared" si="0"/>
        <v>9340.8474576271183</v>
      </c>
      <c r="Q15" s="17" t="s">
        <v>2</v>
      </c>
      <c r="R15" s="68"/>
    </row>
    <row r="16" spans="1:18" s="112" customFormat="1" ht="37.5" customHeight="1">
      <c r="A16" s="28">
        <v>5</v>
      </c>
      <c r="B16" s="34" t="s">
        <v>26</v>
      </c>
      <c r="C16" s="16">
        <v>16200</v>
      </c>
      <c r="D16" s="117">
        <v>10800</v>
      </c>
      <c r="E16" s="17">
        <v>7560</v>
      </c>
      <c r="F16" s="16">
        <v>14100</v>
      </c>
      <c r="G16" s="7">
        <v>9400</v>
      </c>
      <c r="H16" s="17">
        <v>6580</v>
      </c>
      <c r="I16" s="16">
        <v>16200</v>
      </c>
      <c r="J16" s="117">
        <v>10800</v>
      </c>
      <c r="K16" s="17">
        <v>7560</v>
      </c>
      <c r="L16" s="14">
        <v>16500</v>
      </c>
      <c r="M16" s="7">
        <v>11000</v>
      </c>
      <c r="N16" s="17">
        <v>7700</v>
      </c>
      <c r="O16" s="14">
        <v>25589.152542372882</v>
      </c>
      <c r="P16" s="14">
        <f t="shared" si="0"/>
        <v>12794.576271186441</v>
      </c>
      <c r="Q16" s="17">
        <f t="shared" ref="Q16:Q23" si="1">P16-(P16*$N$10)</f>
        <v>8956.203389830509</v>
      </c>
      <c r="R16" s="68"/>
    </row>
    <row r="17" spans="1:18" s="112" customFormat="1" ht="27.75" customHeight="1" thickBot="1">
      <c r="A17" s="27">
        <v>6</v>
      </c>
      <c r="B17" s="34" t="s">
        <v>14</v>
      </c>
      <c r="C17" s="16">
        <v>15000</v>
      </c>
      <c r="D17" s="7">
        <v>10000</v>
      </c>
      <c r="E17" s="17">
        <v>7000</v>
      </c>
      <c r="F17" s="16">
        <v>12900</v>
      </c>
      <c r="G17" s="117">
        <v>8600</v>
      </c>
      <c r="H17" s="17">
        <v>6020</v>
      </c>
      <c r="I17" s="16">
        <v>15000</v>
      </c>
      <c r="J17" s="7">
        <v>10000</v>
      </c>
      <c r="K17" s="17">
        <v>7000</v>
      </c>
      <c r="L17" s="14">
        <v>15300</v>
      </c>
      <c r="M17" s="7">
        <v>10200</v>
      </c>
      <c r="N17" s="17">
        <v>7140</v>
      </c>
      <c r="O17" s="14">
        <v>25589.152542372882</v>
      </c>
      <c r="P17" s="14">
        <f t="shared" si="0"/>
        <v>12794.576271186441</v>
      </c>
      <c r="Q17" s="17">
        <f t="shared" si="1"/>
        <v>8956.203389830509</v>
      </c>
      <c r="R17" s="68"/>
    </row>
    <row r="18" spans="1:18" s="112" customFormat="1" ht="27.75" customHeight="1">
      <c r="A18" s="28">
        <v>7</v>
      </c>
      <c r="B18" s="34" t="s">
        <v>36</v>
      </c>
      <c r="C18" s="16">
        <v>16500</v>
      </c>
      <c r="D18" s="7">
        <v>11000</v>
      </c>
      <c r="E18" s="17">
        <v>7700</v>
      </c>
      <c r="F18" s="16">
        <v>14400</v>
      </c>
      <c r="G18" s="5">
        <v>9600</v>
      </c>
      <c r="H18" s="17">
        <v>6720</v>
      </c>
      <c r="I18" s="16">
        <v>16500</v>
      </c>
      <c r="J18" s="7">
        <v>11000</v>
      </c>
      <c r="K18" s="17">
        <v>7700</v>
      </c>
      <c r="L18" s="14">
        <v>16800</v>
      </c>
      <c r="M18" s="7">
        <v>11200</v>
      </c>
      <c r="N18" s="17">
        <v>7840</v>
      </c>
      <c r="O18" s="14">
        <v>25589.152542372882</v>
      </c>
      <c r="P18" s="14">
        <f t="shared" si="0"/>
        <v>12794.576271186441</v>
      </c>
      <c r="Q18" s="17">
        <f t="shared" si="1"/>
        <v>8956.203389830509</v>
      </c>
      <c r="R18" s="68"/>
    </row>
    <row r="19" spans="1:18" s="112" customFormat="1" ht="27" customHeight="1" thickBot="1">
      <c r="A19" s="27">
        <v>8</v>
      </c>
      <c r="B19" s="34" t="s">
        <v>15</v>
      </c>
      <c r="C19" s="16">
        <v>15450</v>
      </c>
      <c r="D19" s="117">
        <v>10300</v>
      </c>
      <c r="E19" s="17">
        <v>7210</v>
      </c>
      <c r="F19" s="16">
        <v>13350</v>
      </c>
      <c r="G19" s="5">
        <v>8900</v>
      </c>
      <c r="H19" s="17">
        <v>6230</v>
      </c>
      <c r="I19" s="16">
        <v>13950</v>
      </c>
      <c r="J19" s="7">
        <v>9300</v>
      </c>
      <c r="K19" s="17">
        <v>6510</v>
      </c>
      <c r="L19" s="14">
        <v>14250</v>
      </c>
      <c r="M19" s="7">
        <v>9500</v>
      </c>
      <c r="N19" s="17">
        <v>6650</v>
      </c>
      <c r="O19" s="14">
        <v>25589.152542372882</v>
      </c>
      <c r="P19" s="14">
        <f t="shared" si="0"/>
        <v>12794.576271186441</v>
      </c>
      <c r="Q19" s="17">
        <f t="shared" si="1"/>
        <v>8956.203389830509</v>
      </c>
      <c r="R19" s="68"/>
    </row>
    <row r="20" spans="1:18" s="112" customFormat="1" ht="26.25" customHeight="1">
      <c r="A20" s="28">
        <v>9</v>
      </c>
      <c r="B20" s="34" t="s">
        <v>16</v>
      </c>
      <c r="C20" s="16">
        <v>14400</v>
      </c>
      <c r="D20" s="7">
        <v>9600</v>
      </c>
      <c r="E20" s="17">
        <v>6720</v>
      </c>
      <c r="F20" s="16">
        <v>12300</v>
      </c>
      <c r="G20" s="5">
        <v>8200</v>
      </c>
      <c r="H20" s="17">
        <v>5740</v>
      </c>
      <c r="I20" s="16">
        <v>12900</v>
      </c>
      <c r="J20" s="7">
        <v>8600</v>
      </c>
      <c r="K20" s="17">
        <v>6020</v>
      </c>
      <c r="L20" s="14">
        <v>13200</v>
      </c>
      <c r="M20" s="7">
        <v>8800</v>
      </c>
      <c r="N20" s="17">
        <v>6160</v>
      </c>
      <c r="O20" s="14">
        <v>25589.152542372882</v>
      </c>
      <c r="P20" s="14">
        <f t="shared" si="0"/>
        <v>12794.576271186441</v>
      </c>
      <c r="Q20" s="17">
        <f t="shared" si="1"/>
        <v>8956.203389830509</v>
      </c>
      <c r="R20" s="68"/>
    </row>
    <row r="21" spans="1:18" s="112" customFormat="1" ht="26.25" customHeight="1" thickBot="1">
      <c r="A21" s="27">
        <v>10</v>
      </c>
      <c r="B21" s="34" t="s">
        <v>17</v>
      </c>
      <c r="C21" s="16">
        <v>17400</v>
      </c>
      <c r="D21" s="117">
        <v>11600</v>
      </c>
      <c r="E21" s="17">
        <v>8120</v>
      </c>
      <c r="F21" s="16">
        <v>15300</v>
      </c>
      <c r="G21" s="7">
        <v>10200</v>
      </c>
      <c r="H21" s="17">
        <v>7140</v>
      </c>
      <c r="I21" s="16">
        <v>17400</v>
      </c>
      <c r="J21" s="10">
        <v>11600</v>
      </c>
      <c r="K21" s="17">
        <v>8120</v>
      </c>
      <c r="L21" s="14">
        <v>17700</v>
      </c>
      <c r="M21" s="7">
        <v>11800</v>
      </c>
      <c r="N21" s="17">
        <v>8260</v>
      </c>
      <c r="O21" s="14">
        <v>29096.271186440677</v>
      </c>
      <c r="P21" s="14">
        <f t="shared" si="0"/>
        <v>14548.135593220339</v>
      </c>
      <c r="Q21" s="17">
        <f t="shared" si="1"/>
        <v>10183.694915254237</v>
      </c>
      <c r="R21" s="68"/>
    </row>
    <row r="22" spans="1:18" s="112" customFormat="1" ht="26.25" customHeight="1">
      <c r="A22" s="28">
        <v>11</v>
      </c>
      <c r="B22" s="34" t="s">
        <v>18</v>
      </c>
      <c r="C22" s="16">
        <v>16050</v>
      </c>
      <c r="D22" s="7">
        <v>10700</v>
      </c>
      <c r="E22" s="17">
        <v>7490</v>
      </c>
      <c r="F22" s="16">
        <v>13950</v>
      </c>
      <c r="G22" s="7">
        <v>9300</v>
      </c>
      <c r="H22" s="17">
        <v>6510</v>
      </c>
      <c r="I22" s="16">
        <v>16050</v>
      </c>
      <c r="J22" s="10">
        <v>10700</v>
      </c>
      <c r="K22" s="17">
        <v>7490</v>
      </c>
      <c r="L22" s="14">
        <v>16350</v>
      </c>
      <c r="M22" s="7">
        <v>10900</v>
      </c>
      <c r="N22" s="17">
        <v>7630</v>
      </c>
      <c r="O22" s="14">
        <v>29096.271186440677</v>
      </c>
      <c r="P22" s="14">
        <f t="shared" si="0"/>
        <v>14548.135593220339</v>
      </c>
      <c r="Q22" s="17">
        <f t="shared" si="1"/>
        <v>10183.694915254237</v>
      </c>
      <c r="R22" s="68"/>
    </row>
    <row r="23" spans="1:18" s="112" customFormat="1" ht="30" customHeight="1" thickBot="1">
      <c r="A23" s="27">
        <v>12</v>
      </c>
      <c r="B23" s="35" t="s">
        <v>27</v>
      </c>
      <c r="C23" s="1">
        <v>14625</v>
      </c>
      <c r="D23" s="10">
        <v>9750</v>
      </c>
      <c r="E23" s="3">
        <v>6825</v>
      </c>
      <c r="F23" s="1">
        <v>12525</v>
      </c>
      <c r="G23" s="10">
        <v>8350</v>
      </c>
      <c r="H23" s="3">
        <v>5845</v>
      </c>
      <c r="I23" s="1">
        <v>13125</v>
      </c>
      <c r="J23" s="10">
        <v>8750</v>
      </c>
      <c r="K23" s="3">
        <v>6125</v>
      </c>
      <c r="L23" s="8">
        <v>13425</v>
      </c>
      <c r="M23" s="2">
        <v>8950</v>
      </c>
      <c r="N23" s="3">
        <v>6265</v>
      </c>
      <c r="O23" s="97">
        <v>26023.389830508477</v>
      </c>
      <c r="P23" s="2">
        <f t="shared" si="0"/>
        <v>13011.694915254238</v>
      </c>
      <c r="Q23" s="3">
        <f t="shared" si="1"/>
        <v>9108.1864406779678</v>
      </c>
      <c r="R23" s="68"/>
    </row>
    <row r="24" spans="1:18" s="112" customFormat="1" ht="30" customHeight="1">
      <c r="A24" s="28">
        <v>13</v>
      </c>
      <c r="B24" s="36" t="s">
        <v>19</v>
      </c>
      <c r="C24" s="12">
        <v>13800</v>
      </c>
      <c r="D24" s="22">
        <v>9200</v>
      </c>
      <c r="E24" s="13" t="s">
        <v>2</v>
      </c>
      <c r="F24" s="12">
        <v>11700</v>
      </c>
      <c r="G24" s="22">
        <v>7800</v>
      </c>
      <c r="H24" s="13" t="s">
        <v>2</v>
      </c>
      <c r="I24" s="12">
        <v>12300</v>
      </c>
      <c r="J24" s="22">
        <v>8200</v>
      </c>
      <c r="K24" s="13" t="s">
        <v>2</v>
      </c>
      <c r="L24" s="9">
        <v>12600</v>
      </c>
      <c r="M24" s="10">
        <v>8400</v>
      </c>
      <c r="N24" s="13" t="s">
        <v>2</v>
      </c>
      <c r="O24" s="9">
        <v>22523.389830508477</v>
      </c>
      <c r="P24" s="9">
        <f t="shared" si="0"/>
        <v>11261.694915254238</v>
      </c>
      <c r="Q24" s="13" t="s">
        <v>2</v>
      </c>
      <c r="R24" s="68"/>
    </row>
    <row r="25" spans="1:18" s="112" customFormat="1" ht="26.25" customHeight="1" thickBot="1">
      <c r="A25" s="27">
        <v>14</v>
      </c>
      <c r="B25" s="34" t="s">
        <v>20</v>
      </c>
      <c r="C25" s="16">
        <v>14550</v>
      </c>
      <c r="D25" s="7">
        <v>9700</v>
      </c>
      <c r="E25" s="17">
        <v>6790</v>
      </c>
      <c r="F25" s="16">
        <v>12450</v>
      </c>
      <c r="G25" s="7">
        <v>8300</v>
      </c>
      <c r="H25" s="17">
        <v>5810</v>
      </c>
      <c r="I25" s="16">
        <v>13050</v>
      </c>
      <c r="J25" s="117">
        <v>8700</v>
      </c>
      <c r="K25" s="17">
        <v>6090</v>
      </c>
      <c r="L25" s="14">
        <v>13350</v>
      </c>
      <c r="M25" s="7">
        <v>8900</v>
      </c>
      <c r="N25" s="17">
        <v>6230</v>
      </c>
      <c r="O25" s="14">
        <v>23836.779661016953</v>
      </c>
      <c r="P25" s="14">
        <f t="shared" si="0"/>
        <v>11918.389830508477</v>
      </c>
      <c r="Q25" s="17">
        <f>P25-(P25*$N$10)</f>
        <v>8342.8728813559337</v>
      </c>
      <c r="R25" s="68"/>
    </row>
    <row r="26" spans="1:18" s="112" customFormat="1" ht="30" customHeight="1" thickBot="1">
      <c r="A26" s="28">
        <v>15</v>
      </c>
      <c r="B26" s="34" t="s">
        <v>21</v>
      </c>
      <c r="C26" s="16">
        <v>17850</v>
      </c>
      <c r="D26" s="117">
        <v>11900</v>
      </c>
      <c r="E26" s="17">
        <v>8330</v>
      </c>
      <c r="F26" s="16">
        <v>15750</v>
      </c>
      <c r="G26" s="7">
        <v>10500</v>
      </c>
      <c r="H26" s="17">
        <v>7350</v>
      </c>
      <c r="I26" s="16">
        <v>16350</v>
      </c>
      <c r="J26" s="7">
        <v>10900</v>
      </c>
      <c r="K26" s="17">
        <v>7630</v>
      </c>
      <c r="L26" s="14">
        <v>16650</v>
      </c>
      <c r="M26" s="7">
        <v>11100</v>
      </c>
      <c r="N26" s="17">
        <v>7770</v>
      </c>
      <c r="O26" s="14">
        <v>36109.322033898301</v>
      </c>
      <c r="P26" s="14">
        <f t="shared" si="0"/>
        <v>18054.661016949151</v>
      </c>
      <c r="Q26" s="17">
        <f>P26-(P26*$N$10)</f>
        <v>12638.262711864405</v>
      </c>
      <c r="R26" s="68"/>
    </row>
    <row r="27" spans="1:18" s="112" customFormat="1" ht="30" hidden="1" customHeight="1" thickBot="1">
      <c r="A27" s="27">
        <v>16</v>
      </c>
      <c r="B27" s="34" t="s">
        <v>22</v>
      </c>
      <c r="C27" s="16"/>
      <c r="D27" s="5"/>
      <c r="E27" s="17"/>
      <c r="F27" s="16"/>
      <c r="G27" s="117"/>
      <c r="H27" s="17"/>
      <c r="I27" s="16"/>
      <c r="J27" s="117"/>
      <c r="K27" s="17"/>
      <c r="L27" s="14"/>
      <c r="M27" s="7"/>
      <c r="N27" s="17"/>
      <c r="O27" s="14">
        <v>44877.118644067799</v>
      </c>
      <c r="P27" s="14">
        <f t="shared" si="0"/>
        <v>22438.5593220339</v>
      </c>
      <c r="Q27" s="17">
        <f>P27-(P27*$N$10)</f>
        <v>15706.991525423731</v>
      </c>
      <c r="R27" s="68"/>
    </row>
    <row r="28" spans="1:18" s="112" customFormat="1" ht="30" customHeight="1" thickBot="1">
      <c r="A28" s="121">
        <v>16</v>
      </c>
      <c r="B28" s="122" t="s">
        <v>23</v>
      </c>
      <c r="C28" s="20">
        <v>24900</v>
      </c>
      <c r="D28" s="5">
        <v>16600</v>
      </c>
      <c r="E28" s="21">
        <v>11620</v>
      </c>
      <c r="F28" s="20">
        <v>22800</v>
      </c>
      <c r="G28" s="5">
        <v>15200</v>
      </c>
      <c r="H28" s="21">
        <v>10640</v>
      </c>
      <c r="I28" s="20">
        <v>24900</v>
      </c>
      <c r="J28" s="5">
        <v>16600</v>
      </c>
      <c r="K28" s="21">
        <v>11620</v>
      </c>
      <c r="L28" s="18">
        <v>25200</v>
      </c>
      <c r="M28" s="5">
        <v>16800</v>
      </c>
      <c r="N28" s="21">
        <v>11760</v>
      </c>
      <c r="O28" s="8">
        <v>44877.118644067799</v>
      </c>
      <c r="P28" s="8">
        <f t="shared" si="0"/>
        <v>22438.5593220339</v>
      </c>
      <c r="Q28" s="3">
        <f>P28-(P28*$N$10)</f>
        <v>15706.991525423731</v>
      </c>
      <c r="R28" s="68"/>
    </row>
    <row r="29" spans="1:18" s="112" customFormat="1" ht="21.75" customHeight="1" thickBot="1">
      <c r="A29" s="123">
        <v>17</v>
      </c>
      <c r="B29" s="124" t="s">
        <v>24</v>
      </c>
      <c r="C29" s="79">
        <v>15075</v>
      </c>
      <c r="D29" s="30">
        <v>10050</v>
      </c>
      <c r="E29" s="31">
        <v>7035</v>
      </c>
      <c r="F29" s="79">
        <v>11925</v>
      </c>
      <c r="G29" s="30">
        <v>7950</v>
      </c>
      <c r="H29" s="31">
        <v>5565</v>
      </c>
      <c r="I29" s="79">
        <v>15075</v>
      </c>
      <c r="J29" s="30">
        <v>10050</v>
      </c>
      <c r="K29" s="31">
        <v>7035</v>
      </c>
      <c r="L29" s="80">
        <v>15375</v>
      </c>
      <c r="M29" s="30">
        <v>10250</v>
      </c>
      <c r="N29" s="31">
        <v>7175</v>
      </c>
      <c r="O29" s="74">
        <v>27342.711864406781</v>
      </c>
      <c r="P29" s="74">
        <f t="shared" si="0"/>
        <v>13671.355932203391</v>
      </c>
      <c r="Q29" s="73">
        <f>P29-(P29*$N$10)</f>
        <v>9569.9491525423728</v>
      </c>
      <c r="R29" s="68"/>
    </row>
    <row r="30" spans="1:18" ht="12.75" hidden="1" customHeight="1" thickBot="1">
      <c r="A30" s="167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68"/>
      <c r="P30" s="49"/>
      <c r="Q30" s="49"/>
    </row>
    <row r="31" spans="1:18" ht="18" hidden="1" customHeight="1">
      <c r="C31" s="81">
        <v>500</v>
      </c>
      <c r="D31" s="82"/>
      <c r="E31" s="81"/>
      <c r="F31" s="81"/>
      <c r="G31" s="81"/>
      <c r="H31" s="81"/>
      <c r="I31" s="81"/>
      <c r="J31" s="82"/>
      <c r="K31" s="68"/>
      <c r="L31" s="68"/>
      <c r="M31" s="68"/>
      <c r="N31" s="68"/>
      <c r="O31" s="68"/>
      <c r="P31" s="68"/>
      <c r="Q31" s="68"/>
    </row>
    <row r="32" spans="1:18" ht="13.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O32" s="49"/>
    </row>
    <row r="33" spans="2:15" ht="13.5" customHeight="1">
      <c r="E33" s="135"/>
      <c r="F33" s="135"/>
      <c r="G33" s="135"/>
    </row>
    <row r="35" spans="2:15" ht="13.5" customHeight="1">
      <c r="B35" s="75"/>
      <c r="C35" s="76"/>
      <c r="D35" s="76"/>
      <c r="E35" s="83"/>
      <c r="F35" s="84"/>
      <c r="G35" s="84"/>
      <c r="H35" s="83"/>
      <c r="I35" s="83"/>
      <c r="J35" s="83"/>
    </row>
    <row r="37" spans="2:15" ht="13.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O37" s="49"/>
    </row>
    <row r="38" spans="2:15" ht="13.5" customHeight="1"/>
    <row r="40" spans="2:15" ht="13.5" customHeight="1">
      <c r="C40" s="76"/>
      <c r="D40" s="76"/>
    </row>
  </sheetData>
  <mergeCells count="37">
    <mergeCell ref="B37:E37"/>
    <mergeCell ref="F37:L37"/>
    <mergeCell ref="J8:J9"/>
    <mergeCell ref="L8:L9"/>
    <mergeCell ref="E33:G33"/>
    <mergeCell ref="A30:N30"/>
    <mergeCell ref="B32:E32"/>
    <mergeCell ref="F32:L32"/>
    <mergeCell ref="H7:H9"/>
    <mergeCell ref="I7:J7"/>
    <mergeCell ref="K7:K9"/>
    <mergeCell ref="L7:M7"/>
    <mergeCell ref="C8:C9"/>
    <mergeCell ref="M8:M9"/>
    <mergeCell ref="F8:F9"/>
    <mergeCell ref="G8:G9"/>
    <mergeCell ref="A3:N3"/>
    <mergeCell ref="A1:N1"/>
    <mergeCell ref="A2:N2"/>
    <mergeCell ref="N7:N9"/>
    <mergeCell ref="I6:K6"/>
    <mergeCell ref="L6:N6"/>
    <mergeCell ref="D8:D9"/>
    <mergeCell ref="E7:E9"/>
    <mergeCell ref="A6:A9"/>
    <mergeCell ref="B6:B9"/>
    <mergeCell ref="C6:E6"/>
    <mergeCell ref="F6:H6"/>
    <mergeCell ref="A4:Q4"/>
    <mergeCell ref="F7:G7"/>
    <mergeCell ref="C7:D7"/>
    <mergeCell ref="I8:I9"/>
    <mergeCell ref="O6:Q6"/>
    <mergeCell ref="O7:P7"/>
    <mergeCell ref="Q7:Q9"/>
    <mergeCell ref="O8:O9"/>
    <mergeCell ref="P8:P9"/>
  </mergeCells>
  <pageMargins left="0.7" right="0.7" top="0.75" bottom="0.75" header="0.3" footer="0.3"/>
  <pageSetup paperSize="9" scale="64" orientation="landscape" r:id="rId1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topLeftCell="A8" zoomScale="85" zoomScaleSheetLayoutView="85" workbookViewId="0">
      <selection activeCell="F21" sqref="F21"/>
    </sheetView>
  </sheetViews>
  <sheetFormatPr defaultColWidth="9.140625" defaultRowHeight="13.5" outlineLevelRow="1"/>
  <cols>
    <col min="1" max="1" width="4" style="49" customWidth="1"/>
    <col min="2" max="2" width="44.7109375" style="49" customWidth="1"/>
    <col min="3" max="3" width="15.5703125" style="49" customWidth="1"/>
    <col min="4" max="4" width="17.7109375" style="49" customWidth="1"/>
    <col min="5" max="5" width="15.5703125" style="49" customWidth="1"/>
    <col min="6" max="6" width="17.7109375" style="49" customWidth="1"/>
    <col min="7" max="7" width="15.5703125" style="49" customWidth="1"/>
    <col min="8" max="8" width="17.28515625" style="49" customWidth="1"/>
    <col min="9" max="9" width="15.5703125" style="49" customWidth="1"/>
    <col min="10" max="10" width="17.7109375" style="49" customWidth="1"/>
    <col min="11" max="16384" width="9.140625" style="49"/>
  </cols>
  <sheetData>
    <row r="1" spans="1:16" ht="4.5" customHeight="1">
      <c r="C1" s="50"/>
      <c r="D1" s="50"/>
      <c r="E1" s="50"/>
      <c r="F1" s="50"/>
      <c r="G1" s="50"/>
      <c r="H1" s="50"/>
      <c r="I1" s="50"/>
      <c r="J1" s="77"/>
      <c r="K1" s="77"/>
      <c r="L1" s="77"/>
      <c r="M1" s="77"/>
      <c r="N1" s="77"/>
      <c r="O1" s="77"/>
      <c r="P1" s="77"/>
    </row>
    <row r="2" spans="1:16" ht="15" customHeight="1">
      <c r="A2" s="163" t="s">
        <v>70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3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6" ht="25.5" customHeight="1">
      <c r="A4" s="47"/>
      <c r="B4" s="47"/>
      <c r="C4" s="162" t="s">
        <v>28</v>
      </c>
      <c r="D4" s="162"/>
      <c r="E4" s="162"/>
      <c r="F4" s="162"/>
      <c r="G4" s="162"/>
      <c r="H4" s="47"/>
      <c r="I4" s="47"/>
      <c r="J4" s="47"/>
    </row>
    <row r="5" spans="1:16" ht="18" customHeight="1" thickBot="1">
      <c r="A5" s="136" t="s">
        <v>10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6" s="111" customFormat="1" ht="62.45" customHeight="1" thickBot="1">
      <c r="A6" s="156" t="s">
        <v>3</v>
      </c>
      <c r="B6" s="176" t="s">
        <v>0</v>
      </c>
      <c r="C6" s="179" t="s">
        <v>77</v>
      </c>
      <c r="D6" s="180"/>
      <c r="E6" s="179" t="s">
        <v>72</v>
      </c>
      <c r="F6" s="180"/>
      <c r="G6" s="179" t="s">
        <v>73</v>
      </c>
      <c r="H6" s="180"/>
      <c r="I6" s="179" t="s">
        <v>74</v>
      </c>
      <c r="J6" s="180"/>
      <c r="K6" s="126"/>
      <c r="L6" s="126"/>
      <c r="M6" s="126"/>
      <c r="N6" s="126"/>
    </row>
    <row r="7" spans="1:16" s="111" customFormat="1" ht="15" customHeight="1" thickBot="1">
      <c r="A7" s="157"/>
      <c r="B7" s="177"/>
      <c r="C7" s="170" t="s">
        <v>39</v>
      </c>
      <c r="D7" s="171"/>
      <c r="E7" s="170" t="s">
        <v>39</v>
      </c>
      <c r="F7" s="171"/>
      <c r="G7" s="170" t="s">
        <v>39</v>
      </c>
      <c r="H7" s="171"/>
      <c r="I7" s="170" t="s">
        <v>39</v>
      </c>
      <c r="J7" s="171"/>
    </row>
    <row r="8" spans="1:16" s="111" customFormat="1" ht="15" customHeight="1">
      <c r="A8" s="157"/>
      <c r="B8" s="177"/>
      <c r="C8" s="172" t="s">
        <v>5</v>
      </c>
      <c r="D8" s="174" t="s">
        <v>6</v>
      </c>
      <c r="E8" s="172" t="s">
        <v>5</v>
      </c>
      <c r="F8" s="174" t="s">
        <v>6</v>
      </c>
      <c r="G8" s="172" t="s">
        <v>5</v>
      </c>
      <c r="H8" s="174" t="s">
        <v>6</v>
      </c>
      <c r="I8" s="172" t="s">
        <v>5</v>
      </c>
      <c r="J8" s="174" t="s">
        <v>6</v>
      </c>
    </row>
    <row r="9" spans="1:16" s="111" customFormat="1" ht="15" customHeight="1" thickBot="1">
      <c r="A9" s="158"/>
      <c r="B9" s="178"/>
      <c r="C9" s="173"/>
      <c r="D9" s="175"/>
      <c r="E9" s="173"/>
      <c r="F9" s="175"/>
      <c r="G9" s="173"/>
      <c r="H9" s="175"/>
      <c r="I9" s="173"/>
      <c r="J9" s="175"/>
    </row>
    <row r="10" spans="1:16" s="111" customFormat="1" ht="11.25" hidden="1" customHeight="1" outlineLevel="1">
      <c r="A10" s="85"/>
      <c r="B10" s="86"/>
      <c r="C10" s="87">
        <v>0.2</v>
      </c>
      <c r="D10" s="88">
        <v>0.3</v>
      </c>
      <c r="E10" s="87">
        <v>0.2</v>
      </c>
      <c r="F10" s="88">
        <v>0.3</v>
      </c>
      <c r="G10" s="89">
        <v>0.2</v>
      </c>
      <c r="H10" s="90">
        <v>0.3</v>
      </c>
      <c r="I10" s="87">
        <v>0.2</v>
      </c>
      <c r="J10" s="88">
        <v>0.3</v>
      </c>
      <c r="K10" s="59">
        <v>0.8</v>
      </c>
    </row>
    <row r="11" spans="1:16" s="111" customFormat="1" ht="11.25" hidden="1" customHeight="1" outlineLevel="1" thickBot="1">
      <c r="A11" s="91"/>
      <c r="B11" s="59"/>
      <c r="C11" s="92"/>
      <c r="D11" s="93"/>
      <c r="E11" s="92"/>
      <c r="F11" s="93"/>
      <c r="G11" s="94"/>
      <c r="H11" s="95"/>
      <c r="I11" s="96"/>
      <c r="J11" s="93"/>
      <c r="K11" s="59"/>
    </row>
    <row r="12" spans="1:16" ht="30" customHeight="1" collapsed="1" thickBot="1">
      <c r="A12" s="28">
        <v>1</v>
      </c>
      <c r="B12" s="33" t="s">
        <v>30</v>
      </c>
      <c r="C12" s="25">
        <v>5600</v>
      </c>
      <c r="D12" s="25" t="s">
        <v>54</v>
      </c>
      <c r="E12" s="25">
        <v>4480</v>
      </c>
      <c r="F12" s="25" t="s">
        <v>71</v>
      </c>
      <c r="G12" s="25">
        <v>4800</v>
      </c>
      <c r="H12" s="25" t="s">
        <v>54</v>
      </c>
      <c r="I12" s="25">
        <v>4960</v>
      </c>
      <c r="J12" s="25" t="s">
        <v>54</v>
      </c>
      <c r="K12" s="112"/>
      <c r="L12" s="125"/>
      <c r="M12" s="112"/>
      <c r="N12" s="112"/>
      <c r="O12" s="112"/>
      <c r="P12" s="112"/>
    </row>
    <row r="13" spans="1:16" ht="30" customHeight="1" thickBot="1">
      <c r="A13" s="29">
        <v>2</v>
      </c>
      <c r="B13" s="33" t="s">
        <v>38</v>
      </c>
      <c r="C13" s="25">
        <v>5200</v>
      </c>
      <c r="D13" s="25" t="s">
        <v>54</v>
      </c>
      <c r="E13" s="25">
        <v>4080</v>
      </c>
      <c r="F13" s="25" t="s">
        <v>54</v>
      </c>
      <c r="G13" s="25">
        <v>4400</v>
      </c>
      <c r="H13" s="25" t="s">
        <v>54</v>
      </c>
      <c r="I13" s="25">
        <v>4560</v>
      </c>
      <c r="J13" s="25" t="s">
        <v>71</v>
      </c>
      <c r="K13" s="112"/>
      <c r="L13" s="112"/>
      <c r="M13" s="112"/>
      <c r="N13" s="112"/>
      <c r="O13" s="112"/>
      <c r="P13" s="112"/>
    </row>
    <row r="14" spans="1:16" ht="30" customHeight="1" thickBot="1">
      <c r="A14" s="28">
        <v>3</v>
      </c>
      <c r="B14" s="33" t="s">
        <v>25</v>
      </c>
      <c r="C14" s="25">
        <v>6320.0000000000009</v>
      </c>
      <c r="D14" s="25" t="s">
        <v>71</v>
      </c>
      <c r="E14" s="25">
        <v>5200.0000000000009</v>
      </c>
      <c r="F14" s="25" t="s">
        <v>54</v>
      </c>
      <c r="G14" s="25">
        <v>5520.0000000000009</v>
      </c>
      <c r="H14" s="25" t="s">
        <v>54</v>
      </c>
      <c r="I14" s="25">
        <v>5680.0000000000009</v>
      </c>
      <c r="J14" s="25" t="s">
        <v>54</v>
      </c>
      <c r="K14" s="112"/>
      <c r="L14" s="112"/>
      <c r="M14" s="112"/>
      <c r="N14" s="112"/>
    </row>
    <row r="15" spans="1:16" ht="30" customHeight="1" thickBot="1">
      <c r="A15" s="29">
        <v>4</v>
      </c>
      <c r="B15" s="34" t="s">
        <v>29</v>
      </c>
      <c r="C15" s="25">
        <v>5840</v>
      </c>
      <c r="D15" s="25" t="s">
        <v>54</v>
      </c>
      <c r="E15" s="25">
        <v>4720</v>
      </c>
      <c r="F15" s="25" t="s">
        <v>54</v>
      </c>
      <c r="G15" s="25">
        <v>5040</v>
      </c>
      <c r="H15" s="25" t="s">
        <v>54</v>
      </c>
      <c r="I15" s="25">
        <v>5200</v>
      </c>
      <c r="J15" s="25" t="s">
        <v>54</v>
      </c>
      <c r="K15" s="112"/>
      <c r="L15" s="112"/>
      <c r="M15" s="112"/>
      <c r="N15" s="112"/>
    </row>
    <row r="16" spans="1:16" ht="30" customHeight="1" thickBot="1">
      <c r="A16" s="28">
        <v>5</v>
      </c>
      <c r="B16" s="34" t="s">
        <v>26</v>
      </c>
      <c r="C16" s="25">
        <v>7520</v>
      </c>
      <c r="D16" s="25">
        <v>5264</v>
      </c>
      <c r="E16" s="25">
        <v>6400</v>
      </c>
      <c r="F16" s="25">
        <v>4480</v>
      </c>
      <c r="G16" s="25">
        <v>7520</v>
      </c>
      <c r="H16" s="25">
        <v>5264</v>
      </c>
      <c r="I16" s="25">
        <v>7680</v>
      </c>
      <c r="J16" s="25">
        <v>5376</v>
      </c>
      <c r="K16" s="112"/>
      <c r="L16" s="112"/>
      <c r="M16" s="112"/>
      <c r="N16" s="112"/>
    </row>
    <row r="17" spans="1:14" ht="30" customHeight="1" thickBot="1">
      <c r="A17" s="29">
        <v>6</v>
      </c>
      <c r="B17" s="34" t="s">
        <v>14</v>
      </c>
      <c r="C17" s="25">
        <v>6880</v>
      </c>
      <c r="D17" s="25">
        <v>4816</v>
      </c>
      <c r="E17" s="25">
        <v>5760</v>
      </c>
      <c r="F17" s="25">
        <v>4032</v>
      </c>
      <c r="G17" s="25">
        <v>6880</v>
      </c>
      <c r="H17" s="25">
        <v>4816</v>
      </c>
      <c r="I17" s="25">
        <v>7040</v>
      </c>
      <c r="J17" s="25">
        <v>4928</v>
      </c>
      <c r="K17" s="112"/>
      <c r="L17" s="112"/>
      <c r="M17" s="125"/>
      <c r="N17" s="112"/>
    </row>
    <row r="18" spans="1:14" ht="30" customHeight="1" thickBot="1">
      <c r="A18" s="28">
        <v>7</v>
      </c>
      <c r="B18" s="43" t="s">
        <v>33</v>
      </c>
      <c r="C18" s="25">
        <v>7680</v>
      </c>
      <c r="D18" s="25">
        <v>5376</v>
      </c>
      <c r="E18" s="25">
        <v>6560</v>
      </c>
      <c r="F18" s="25">
        <v>4592</v>
      </c>
      <c r="G18" s="25">
        <v>7680</v>
      </c>
      <c r="H18" s="25">
        <v>5376</v>
      </c>
      <c r="I18" s="25">
        <v>7840</v>
      </c>
      <c r="J18" s="25">
        <v>5488</v>
      </c>
      <c r="K18" s="66"/>
      <c r="L18" s="67"/>
      <c r="M18" s="68"/>
      <c r="N18" s="68"/>
    </row>
    <row r="19" spans="1:14" ht="30" customHeight="1" thickBot="1">
      <c r="A19" s="29">
        <v>8</v>
      </c>
      <c r="B19" s="34" t="s">
        <v>15</v>
      </c>
      <c r="C19" s="25">
        <v>7120</v>
      </c>
      <c r="D19" s="25">
        <v>4984</v>
      </c>
      <c r="E19" s="25">
        <v>6000.0000000000009</v>
      </c>
      <c r="F19" s="25">
        <v>4200.0000000000009</v>
      </c>
      <c r="G19" s="25">
        <v>6320.0000000000009</v>
      </c>
      <c r="H19" s="25">
        <v>4424.0000000000009</v>
      </c>
      <c r="I19" s="25">
        <v>6480.0000000000009</v>
      </c>
      <c r="J19" s="25">
        <v>4536.0000000000009</v>
      </c>
      <c r="K19" s="112"/>
      <c r="L19" s="112"/>
      <c r="M19" s="112"/>
      <c r="N19" s="112"/>
    </row>
    <row r="20" spans="1:14" ht="30" customHeight="1" thickBot="1">
      <c r="A20" s="28">
        <v>9</v>
      </c>
      <c r="B20" s="34" t="s">
        <v>16</v>
      </c>
      <c r="C20" s="25">
        <v>6560</v>
      </c>
      <c r="D20" s="25">
        <v>4592</v>
      </c>
      <c r="E20" s="25">
        <v>5440</v>
      </c>
      <c r="F20" s="25">
        <v>3808</v>
      </c>
      <c r="G20" s="25">
        <v>5760</v>
      </c>
      <c r="H20" s="25">
        <v>4032</v>
      </c>
      <c r="I20" s="25">
        <v>5920</v>
      </c>
      <c r="J20" s="25">
        <v>4144</v>
      </c>
      <c r="K20" s="112"/>
      <c r="L20" s="112"/>
      <c r="M20" s="112"/>
      <c r="N20" s="112"/>
    </row>
    <row r="21" spans="1:14" ht="30" customHeight="1" thickBot="1">
      <c r="A21" s="29">
        <v>10</v>
      </c>
      <c r="B21" s="34" t="s">
        <v>17</v>
      </c>
      <c r="C21" s="25">
        <v>8160</v>
      </c>
      <c r="D21" s="25">
        <v>5712</v>
      </c>
      <c r="E21" s="25">
        <v>7040</v>
      </c>
      <c r="F21" s="25">
        <v>4928</v>
      </c>
      <c r="G21" s="25">
        <v>8160</v>
      </c>
      <c r="H21" s="25">
        <v>5712</v>
      </c>
      <c r="I21" s="25">
        <v>8320</v>
      </c>
      <c r="J21" s="25">
        <v>5824</v>
      </c>
      <c r="K21" s="112"/>
      <c r="L21" s="112"/>
      <c r="M21" s="112"/>
      <c r="N21" s="112"/>
    </row>
    <row r="22" spans="1:14" ht="30" customHeight="1" thickBot="1">
      <c r="A22" s="28">
        <v>11</v>
      </c>
      <c r="B22" s="34" t="s">
        <v>18</v>
      </c>
      <c r="C22" s="25">
        <v>7440</v>
      </c>
      <c r="D22" s="25">
        <v>5208</v>
      </c>
      <c r="E22" s="25">
        <v>6320</v>
      </c>
      <c r="F22" s="25">
        <v>4424</v>
      </c>
      <c r="G22" s="25">
        <v>7440</v>
      </c>
      <c r="H22" s="25">
        <v>5208</v>
      </c>
      <c r="I22" s="25">
        <v>7600</v>
      </c>
      <c r="J22" s="25">
        <v>5320</v>
      </c>
      <c r="K22" s="112"/>
      <c r="L22" s="112"/>
      <c r="M22" s="112"/>
      <c r="N22" s="112"/>
    </row>
    <row r="23" spans="1:14" ht="30" customHeight="1" thickBot="1">
      <c r="A23" s="29">
        <v>12</v>
      </c>
      <c r="B23" s="35" t="s">
        <v>27</v>
      </c>
      <c r="C23" s="25">
        <v>6680</v>
      </c>
      <c r="D23" s="25">
        <v>4676</v>
      </c>
      <c r="E23" s="25">
        <v>5560</v>
      </c>
      <c r="F23" s="25">
        <v>3892</v>
      </c>
      <c r="G23" s="25">
        <v>5880</v>
      </c>
      <c r="H23" s="25">
        <v>4116</v>
      </c>
      <c r="I23" s="25">
        <v>6040</v>
      </c>
      <c r="J23" s="25">
        <v>4228</v>
      </c>
      <c r="K23" s="112"/>
      <c r="L23" s="112"/>
      <c r="M23" s="112"/>
      <c r="N23" s="112"/>
    </row>
    <row r="24" spans="1:14" ht="30" customHeight="1" thickBot="1">
      <c r="A24" s="28">
        <v>13</v>
      </c>
      <c r="B24" s="36" t="s">
        <v>19</v>
      </c>
      <c r="C24" s="25">
        <v>6240</v>
      </c>
      <c r="D24" s="25" t="s">
        <v>54</v>
      </c>
      <c r="E24" s="25">
        <v>5120</v>
      </c>
      <c r="F24" s="25" t="s">
        <v>54</v>
      </c>
      <c r="G24" s="25">
        <v>5440</v>
      </c>
      <c r="H24" s="25" t="s">
        <v>54</v>
      </c>
      <c r="I24" s="25">
        <v>5600</v>
      </c>
      <c r="J24" s="25" t="s">
        <v>54</v>
      </c>
      <c r="K24" s="112"/>
      <c r="L24" s="112"/>
      <c r="M24" s="112"/>
      <c r="N24" s="112"/>
    </row>
    <row r="25" spans="1:14" ht="30" customHeight="1" thickBot="1">
      <c r="A25" s="29">
        <v>14</v>
      </c>
      <c r="B25" s="34" t="s">
        <v>20</v>
      </c>
      <c r="C25" s="25">
        <v>6640</v>
      </c>
      <c r="D25" s="25">
        <v>4648</v>
      </c>
      <c r="E25" s="25">
        <v>5520</v>
      </c>
      <c r="F25" s="25">
        <v>3864</v>
      </c>
      <c r="G25" s="25">
        <v>5840</v>
      </c>
      <c r="H25" s="25">
        <v>4088</v>
      </c>
      <c r="I25" s="25">
        <v>6000</v>
      </c>
      <c r="J25" s="25">
        <v>4200</v>
      </c>
      <c r="K25" s="112"/>
      <c r="L25" s="112"/>
      <c r="M25" s="112"/>
      <c r="N25" s="112"/>
    </row>
    <row r="26" spans="1:14" ht="30" customHeight="1" thickBot="1">
      <c r="A26" s="28">
        <v>15</v>
      </c>
      <c r="B26" s="34" t="s">
        <v>21</v>
      </c>
      <c r="C26" s="25">
        <v>8400</v>
      </c>
      <c r="D26" s="25">
        <v>5880</v>
      </c>
      <c r="E26" s="25">
        <v>7280</v>
      </c>
      <c r="F26" s="25">
        <v>5096</v>
      </c>
      <c r="G26" s="25">
        <v>7600</v>
      </c>
      <c r="H26" s="25">
        <v>5320</v>
      </c>
      <c r="I26" s="25">
        <v>7760</v>
      </c>
      <c r="J26" s="25">
        <v>5432</v>
      </c>
      <c r="K26" s="112"/>
      <c r="L26" s="112"/>
      <c r="M26" s="112"/>
      <c r="N26" s="112"/>
    </row>
    <row r="27" spans="1:14" ht="30" hidden="1" customHeight="1" thickBot="1">
      <c r="A27" s="29">
        <v>16</v>
      </c>
      <c r="B27" s="34" t="s">
        <v>22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112"/>
      <c r="L27" s="112"/>
      <c r="M27" s="112"/>
      <c r="N27" s="112"/>
    </row>
    <row r="28" spans="1:14" ht="30" customHeight="1" thickBot="1">
      <c r="A28" s="28">
        <v>16</v>
      </c>
      <c r="B28" s="35" t="s">
        <v>23</v>
      </c>
      <c r="C28" s="25">
        <v>12160</v>
      </c>
      <c r="D28" s="25">
        <v>8512</v>
      </c>
      <c r="E28" s="25">
        <v>11040</v>
      </c>
      <c r="F28" s="25">
        <v>7728</v>
      </c>
      <c r="G28" s="25">
        <v>12160</v>
      </c>
      <c r="H28" s="25">
        <v>8512</v>
      </c>
      <c r="I28" s="25">
        <v>12320</v>
      </c>
      <c r="J28" s="25">
        <v>8624</v>
      </c>
      <c r="K28" s="112"/>
      <c r="L28" s="112"/>
      <c r="M28" s="112"/>
      <c r="N28" s="112"/>
    </row>
    <row r="29" spans="1:14" ht="30" customHeight="1" thickBot="1">
      <c r="A29" s="29">
        <v>17</v>
      </c>
      <c r="B29" s="69" t="s">
        <v>24</v>
      </c>
      <c r="C29" s="25">
        <v>6920</v>
      </c>
      <c r="D29" s="25">
        <v>4844</v>
      </c>
      <c r="E29" s="25">
        <v>5240</v>
      </c>
      <c r="F29" s="25">
        <v>3668</v>
      </c>
      <c r="G29" s="25">
        <v>6920</v>
      </c>
      <c r="H29" s="25">
        <v>4844</v>
      </c>
      <c r="I29" s="25">
        <v>7080</v>
      </c>
      <c r="J29" s="25">
        <v>4956</v>
      </c>
      <c r="K29" s="112"/>
      <c r="L29" s="112"/>
      <c r="M29" s="112"/>
      <c r="N29" s="112"/>
    </row>
    <row r="30" spans="1:14" ht="12.75" customHeight="1" thickBot="1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112"/>
      <c r="L30" s="112"/>
    </row>
    <row r="31" spans="1:14" ht="13.5" customHeight="1">
      <c r="A31" s="112"/>
      <c r="B31" s="181"/>
      <c r="C31" s="181"/>
      <c r="D31" s="181"/>
      <c r="E31" s="181"/>
      <c r="F31" s="181"/>
      <c r="G31" s="181"/>
      <c r="H31" s="181"/>
      <c r="I31" s="181"/>
      <c r="J31" s="181"/>
      <c r="K31" s="112"/>
      <c r="L31" s="112"/>
    </row>
    <row r="32" spans="1:14" ht="13.5" customHeight="1">
      <c r="G32" s="135"/>
      <c r="H32" s="135"/>
      <c r="I32" s="135"/>
    </row>
    <row r="34" spans="2:12" ht="13.5" customHeight="1">
      <c r="B34" s="75"/>
      <c r="C34" s="76"/>
      <c r="D34" s="76"/>
      <c r="E34" s="76"/>
      <c r="F34" s="76"/>
      <c r="G34" s="151"/>
      <c r="H34" s="150"/>
      <c r="I34" s="150"/>
      <c r="J34" s="151"/>
      <c r="K34" s="151"/>
      <c r="L34" s="151"/>
    </row>
    <row r="37" spans="2:12" ht="13.5" customHeight="1">
      <c r="C37" s="151"/>
      <c r="D37" s="151"/>
      <c r="E37" s="151"/>
      <c r="F37" s="151"/>
    </row>
    <row r="39" spans="2:12" ht="13.5" customHeight="1">
      <c r="C39" s="150"/>
      <c r="D39" s="150"/>
      <c r="E39" s="150"/>
      <c r="F39" s="150"/>
      <c r="G39" s="151"/>
      <c r="H39" s="151"/>
      <c r="I39" s="151"/>
      <c r="J39" s="151"/>
    </row>
  </sheetData>
  <mergeCells count="32">
    <mergeCell ref="A30:J30"/>
    <mergeCell ref="D8:D9"/>
    <mergeCell ref="G8:G9"/>
    <mergeCell ref="C37:D37"/>
    <mergeCell ref="C39:D39"/>
    <mergeCell ref="G39:J39"/>
    <mergeCell ref="B31:C31"/>
    <mergeCell ref="D31:J31"/>
    <mergeCell ref="G32:I32"/>
    <mergeCell ref="G34:I34"/>
    <mergeCell ref="J34:L34"/>
    <mergeCell ref="E37:F37"/>
    <mergeCell ref="E39:F39"/>
    <mergeCell ref="I7:J7"/>
    <mergeCell ref="C8:C9"/>
    <mergeCell ref="A2:J2"/>
    <mergeCell ref="A5:J5"/>
    <mergeCell ref="H8:H9"/>
    <mergeCell ref="I8:I9"/>
    <mergeCell ref="J8:J9"/>
    <mergeCell ref="A6:A9"/>
    <mergeCell ref="B6:B9"/>
    <mergeCell ref="C6:D6"/>
    <mergeCell ref="G6:H6"/>
    <mergeCell ref="I6:J6"/>
    <mergeCell ref="E6:F6"/>
    <mergeCell ref="C4:G4"/>
    <mergeCell ref="E7:F7"/>
    <mergeCell ref="E8:E9"/>
    <mergeCell ref="F8:F9"/>
    <mergeCell ref="C7:D7"/>
    <mergeCell ref="G7:H7"/>
  </mergeCells>
  <pageMargins left="0.7" right="0.7" top="0.75" bottom="0.75" header="0.3" footer="0.3"/>
  <pageSetup paperSize="9" scale="72" orientation="landscape" r:id="rId1"/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СКП</vt:lpstr>
      <vt:lpstr>Проф.гр, Диабет и ССЗ</vt:lpstr>
      <vt:lpstr>Спецпрог</vt:lpstr>
      <vt:lpstr>Detox,Презид.</vt:lpstr>
      <vt:lpstr>SPA</vt:lpstr>
      <vt:lpstr>ЖКТ, Антистресс</vt:lpstr>
      <vt:lpstr>Суставы, Улучшение сна и памяти</vt:lpstr>
      <vt:lpstr>Позвоночник,Эксклюзив</vt:lpstr>
      <vt:lpstr>Детская_Гастроэнерология</vt:lpstr>
      <vt:lpstr>ОЗП3</vt:lpstr>
      <vt:lpstr>ОЗП2</vt:lpstr>
      <vt:lpstr>ОЗП1</vt:lpstr>
      <vt:lpstr>ГОСТЗ</vt:lpstr>
      <vt:lpstr>ГОСТ</vt:lpstr>
      <vt:lpstr>Почасовая</vt:lpstr>
      <vt:lpstr>ГОСТ0.5</vt:lpstr>
      <vt:lpstr>'Detox,Презид.'!Область_печати</vt:lpstr>
      <vt:lpstr>SPA!Область_печати</vt:lpstr>
      <vt:lpstr>ГОСТ!Область_печати</vt:lpstr>
      <vt:lpstr>ГОСТ0.5!Область_печати</vt:lpstr>
      <vt:lpstr>ГОСТЗ!Область_печати</vt:lpstr>
      <vt:lpstr>Детская_Гастроэнерология!Область_печати</vt:lpstr>
      <vt:lpstr>'ЖКТ, Антистресс'!Область_печати</vt:lpstr>
      <vt:lpstr>ОЗП1!Область_печати</vt:lpstr>
      <vt:lpstr>ОЗП2!Область_печати</vt:lpstr>
      <vt:lpstr>ОЗП3!Область_печати</vt:lpstr>
      <vt:lpstr>'Позвоночник,Эксклюзив'!Область_печати</vt:lpstr>
      <vt:lpstr>Почасовая!Область_печати</vt:lpstr>
      <vt:lpstr>'Проф.гр, Диабет и ССЗ'!Область_печати</vt:lpstr>
      <vt:lpstr>СКП!Область_печати</vt:lpstr>
      <vt:lpstr>Спецпрог!Область_печати</vt:lpstr>
      <vt:lpstr>'Суставы, Улучшение сна и памяти'!Область_печати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marketing-1</dc:creator>
  <cp:lastModifiedBy>Korzuhin</cp:lastModifiedBy>
  <cp:lastPrinted>2018-12-17T08:35:42Z</cp:lastPrinted>
  <dcterms:created xsi:type="dcterms:W3CDTF">2013-10-29T04:19:12Z</dcterms:created>
  <dcterms:modified xsi:type="dcterms:W3CDTF">2018-12-18T11:38:46Z</dcterms:modified>
</cp:coreProperties>
</file>